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Info_Shared\Data\Information Analysis\James A\Reports 2\Safer Staffing\Overviews\"/>
    </mc:Choice>
  </mc:AlternateContent>
  <bookViews>
    <workbookView xWindow="0" yWindow="0" windowWidth="23040" windowHeight="9072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O6" i="1"/>
  <c r="J6" i="1"/>
  <c r="K6" i="1"/>
  <c r="L6" i="1"/>
  <c r="M6" i="1"/>
  <c r="P6" i="1" l="1"/>
  <c r="J10" i="1" l="1"/>
  <c r="J7" i="1"/>
  <c r="J19" i="1" l="1"/>
  <c r="M7" i="1" l="1"/>
  <c r="M8" i="1"/>
  <c r="M9" i="1"/>
  <c r="M10" i="1"/>
  <c r="M12" i="1"/>
  <c r="M13" i="1"/>
  <c r="M14" i="1"/>
  <c r="M15" i="1"/>
  <c r="M16" i="1"/>
  <c r="M17" i="1"/>
  <c r="M18" i="1"/>
  <c r="M20" i="1"/>
  <c r="M21" i="1"/>
  <c r="M22" i="1"/>
  <c r="M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5" i="1"/>
  <c r="J8" i="1"/>
  <c r="J9" i="1"/>
  <c r="J11" i="1"/>
  <c r="J12" i="1"/>
  <c r="J13" i="1"/>
  <c r="J14" i="1"/>
  <c r="J15" i="1"/>
  <c r="J16" i="1"/>
  <c r="J17" i="1"/>
  <c r="J18" i="1"/>
  <c r="J20" i="1"/>
  <c r="J21" i="1"/>
  <c r="J22" i="1"/>
  <c r="J5" i="1"/>
  <c r="N7" i="1" l="1"/>
  <c r="N8" i="1" l="1"/>
  <c r="G23" i="1" l="1"/>
  <c r="F23" i="1"/>
  <c r="L23" i="1" l="1"/>
  <c r="N5" i="1"/>
  <c r="O5" i="1"/>
  <c r="Q23" i="1" s="1"/>
  <c r="P5" i="1" l="1"/>
  <c r="E23" i="1"/>
  <c r="D23" i="1"/>
  <c r="C23" i="1"/>
  <c r="B23" i="1"/>
  <c r="K23" i="1" l="1"/>
  <c r="J23" i="1"/>
  <c r="O7" i="1"/>
  <c r="N9" i="1"/>
  <c r="O9" i="1"/>
  <c r="O8" i="1"/>
  <c r="P8" i="1" l="1"/>
  <c r="P7" i="1"/>
  <c r="P9" i="1"/>
  <c r="O22" i="1" l="1"/>
  <c r="N22" i="1"/>
  <c r="O21" i="1"/>
  <c r="N21" i="1"/>
  <c r="O20" i="1"/>
  <c r="N20" i="1"/>
  <c r="N19" i="1"/>
  <c r="O19" i="1"/>
  <c r="N18" i="1"/>
  <c r="O18" i="1"/>
  <c r="N17" i="1"/>
  <c r="O17" i="1"/>
  <c r="O16" i="1"/>
  <c r="N16" i="1"/>
  <c r="N15" i="1"/>
  <c r="O15" i="1"/>
  <c r="O14" i="1"/>
  <c r="N14" i="1"/>
  <c r="N13" i="1"/>
  <c r="O13" i="1"/>
  <c r="O12" i="1"/>
  <c r="N12" i="1"/>
  <c r="N10" i="1"/>
  <c r="O10" i="1"/>
  <c r="N23" i="1" l="1"/>
  <c r="O23" i="1"/>
  <c r="P22" i="1"/>
  <c r="P14" i="1"/>
  <c r="P13" i="1"/>
  <c r="P18" i="1"/>
  <c r="P16" i="1"/>
  <c r="P20" i="1"/>
  <c r="P12" i="1"/>
  <c r="P21" i="1"/>
  <c r="P19" i="1"/>
  <c r="P10" i="1"/>
  <c r="P15" i="1"/>
  <c r="P17" i="1"/>
  <c r="P23" i="1" l="1"/>
  <c r="I23" i="1"/>
  <c r="H23" i="1"/>
  <c r="M23" i="1" l="1"/>
</calcChain>
</file>

<file path=xl/sharedStrings.xml><?xml version="1.0" encoding="utf-8"?>
<sst xmlns="http://schemas.openxmlformats.org/spreadsheetml/2006/main" count="90" uniqueCount="34">
  <si>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</si>
  <si>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</si>
  <si>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</si>
  <si>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</si>
  <si>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</si>
  <si>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</si>
  <si>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</si>
  <si>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</si>
  <si>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</si>
  <si>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</si>
  <si>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</si>
  <si>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</si>
  <si>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</si>
  <si>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</si>
  <si>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</si>
  <si>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</si>
  <si>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</si>
  <si>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</si>
  <si>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</si>
  <si>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</si>
  <si>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</si>
  <si>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</si>
  <si>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</si>
  <si>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</si>
  <si>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</si>
  <si>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</si>
  <si>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</si>
  <si>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</si>
  <si>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</si>
  <si>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Wensleydale</t>
  </si>
  <si>
    <t>Fountains</t>
  </si>
  <si>
    <t>Bolton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</si>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</sst>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5" borderId="1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5"/>
  <sheetViews>
    <sheetView showGridLines="0" tabSelected="1" zoomScaleNormal="100" workbookViewId="0">
      <pane ySplit="1" topLeftCell="A2" activePane="bottomLeft" state="frozen"/>
      <selection pane="bottomLeft" activeCell="AA10" sqref="AA10"/>
    </sheetView>
  </sheetViews>
  <sheetFormatPr defaultColWidth="9.109375" defaultRowHeight="14.4" x14ac:dyDescent="0.3"/>
  <cols>
    <col min="1" max="1" width="19.88671875" style="1" bestFit="1" customWidth="1"/>
    <col min="2" max="2" width="8.33203125" style="1" bestFit="1" customWidth="1"/>
    <col min="3" max="3" width="10.109375" style="1" customWidth="1"/>
    <col min="4" max="4" width="10.88671875" style="1" customWidth="1"/>
    <col min="5" max="5" width="9" style="1" bestFit="1" customWidth="1"/>
    <col min="6" max="6" width="8.33203125" style="1" bestFit="1" customWidth="1"/>
    <col min="7" max="7" width="9.77734375" style="1" customWidth="1"/>
    <col min="8" max="8" width="8.33203125" style="1" bestFit="1" customWidth="1"/>
    <col min="9" max="9" width="8" style="1" bestFit="1" customWidth="1"/>
    <col min="10" max="10" width="9" style="1" bestFit="1" customWidth="1"/>
    <col min="11" max="11" width="7.88671875" style="1" bestFit="1" customWidth="1"/>
    <col min="12" max="12" width="8" style="1" customWidth="1"/>
    <col min="13" max="13" width="7.88671875" style="1" bestFit="1" customWidth="1"/>
    <col min="14" max="14" width="8" style="1" bestFit="1" customWidth="1"/>
    <col min="15" max="16" width="9" style="1" bestFit="1" customWidth="1"/>
    <col min="17" max="17" width="7.44140625" style="1" bestFit="1" customWidth="1"/>
    <col min="18" max="19" width="5.5546875" style="1" bestFit="1" customWidth="1"/>
    <col min="20" max="20" width="7.44140625" style="1" bestFit="1" customWidth="1"/>
    <col min="21" max="21" width="19.88671875" style="1" bestFit="1" customWidth="1"/>
    <col min="22" max="22" width="9.6640625" style="1" bestFit="1" customWidth="1"/>
    <col min="23" max="25" width="7.109375" style="1" bestFit="1" customWidth="1"/>
    <col min="26" max="26" width="8" style="1" customWidth="1"/>
    <col min="27" max="27" width="7.88671875" style="1" customWidth="1"/>
    <col min="28" max="28" width="7.44140625" style="1" bestFit="1" customWidth="1"/>
    <col min="29" max="16384" width="9.109375" style="1"/>
  </cols>
  <sheetData>
    <row r="1" spans="1:28" x14ac:dyDescent="0.3">
      <c r="B1" s="59" t="s">
        <v>33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1"/>
      <c r="U1" s="64" t="s">
        <v>32</v>
      </c>
      <c r="V1" s="65"/>
      <c r="W1" s="65"/>
      <c r="X1" s="65"/>
      <c r="Y1" s="65"/>
      <c r="Z1" s="65"/>
      <c r="AA1" s="65"/>
      <c r="AB1" s="65"/>
    </row>
    <row r="2" spans="1:28" x14ac:dyDescent="0.3">
      <c r="A2" s="8"/>
      <c r="B2" s="56" t="s">
        <v>0</v>
      </c>
      <c r="C2" s="57"/>
      <c r="D2" s="57"/>
      <c r="E2" s="58"/>
      <c r="F2" s="56" t="s">
        <v>1</v>
      </c>
      <c r="G2" s="57"/>
      <c r="H2" s="57"/>
      <c r="I2" s="58"/>
      <c r="J2" s="56" t="s">
        <v>0</v>
      </c>
      <c r="K2" s="57"/>
      <c r="L2" s="57" t="s">
        <v>1</v>
      </c>
      <c r="M2" s="58"/>
      <c r="N2" s="56" t="s">
        <v>2</v>
      </c>
      <c r="O2" s="57"/>
      <c r="P2" s="58"/>
      <c r="Q2" s="9" t="s">
        <v>19</v>
      </c>
      <c r="R2" s="56" t="s">
        <v>21</v>
      </c>
      <c r="S2" s="57"/>
      <c r="T2" s="63"/>
      <c r="U2" s="54"/>
      <c r="V2" s="57" t="s">
        <v>0</v>
      </c>
      <c r="W2" s="57"/>
      <c r="X2" s="57" t="s">
        <v>1</v>
      </c>
      <c r="Y2" s="58"/>
      <c r="Z2" s="62" t="s">
        <v>21</v>
      </c>
      <c r="AA2" s="62"/>
      <c r="AB2" s="62"/>
    </row>
    <row r="3" spans="1:28" x14ac:dyDescent="0.3">
      <c r="A3" s="8"/>
      <c r="B3" s="56" t="s">
        <v>3</v>
      </c>
      <c r="C3" s="57"/>
      <c r="D3" s="57" t="s">
        <v>4</v>
      </c>
      <c r="E3" s="58"/>
      <c r="F3" s="56" t="s">
        <v>3</v>
      </c>
      <c r="G3" s="57"/>
      <c r="H3" s="57" t="s">
        <v>4</v>
      </c>
      <c r="I3" s="58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35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">
      <c r="A5" s="45" t="s">
        <v>26</v>
      </c>
      <c r="B5">
        <v>1428</v>
      </c>
      <c r="C5">
        <v>1363.3666666666668</v>
      </c>
      <c r="D5">
        <v>1428</v>
      </c>
      <c r="E5">
        <v>1332.1666666666665</v>
      </c>
      <c r="F5" s="3">
        <v>1232</v>
      </c>
      <c r="G5" s="4">
        <v>1104.0833333333333</v>
      </c>
      <c r="H5" s="4">
        <v>924</v>
      </c>
      <c r="I5" s="2">
        <v>989.91666666666674</v>
      </c>
      <c r="J5" s="5">
        <f>C5/B5</f>
        <v>0.95473856209150332</v>
      </c>
      <c r="K5" s="6">
        <f>E5/D5</f>
        <v>0.93288982259570485</v>
      </c>
      <c r="L5" s="6">
        <f>G5/F5</f>
        <v>0.89617153679653672</v>
      </c>
      <c r="M5" s="7">
        <f>I5/H5</f>
        <v>1.0713383838383839</v>
      </c>
      <c r="N5" s="3">
        <f>C5+G5</f>
        <v>2467.4499999999998</v>
      </c>
      <c r="O5" s="4">
        <f>E5+I5</f>
        <v>2322.083333333333</v>
      </c>
      <c r="P5" s="2">
        <f>N5+O5</f>
        <v>4789.5333333333328</v>
      </c>
      <c r="Q5" s="46">
        <v>503</v>
      </c>
      <c r="R5" s="48">
        <v>4.9054671968190799</v>
      </c>
      <c r="S5" s="49">
        <v>4.6164678595096085</v>
      </c>
      <c r="T5" s="47">
        <v>9.5219350563286884</v>
      </c>
      <c r="U5" s="45" t="s">
        <v>26</v>
      </c>
      <c r="V5" s="5">
        <v>0.92267552182163193</v>
      </c>
      <c r="W5" s="6">
        <v>0.90048492515285694</v>
      </c>
      <c r="X5" s="6">
        <v>0.98460410557184752</v>
      </c>
      <c r="Y5" s="7">
        <v>1.064516129032258</v>
      </c>
      <c r="Z5" s="48">
        <v>4.2386535552193649</v>
      </c>
      <c r="AA5" s="49">
        <v>3.801311144730207</v>
      </c>
      <c r="AB5" s="47">
        <v>8.0399646999495715</v>
      </c>
    </row>
    <row r="6" spans="1:28" x14ac:dyDescent="0.3">
      <c r="A6" s="45" t="s">
        <v>31</v>
      </c>
      <c r="B6">
        <v>1764</v>
      </c>
      <c r="C6">
        <v>1832.25</v>
      </c>
      <c r="D6">
        <v>1505</v>
      </c>
      <c r="E6">
        <v>1582</v>
      </c>
      <c r="F6" s="3">
        <v>1078</v>
      </c>
      <c r="G6" s="4">
        <v>1067</v>
      </c>
      <c r="H6" s="4">
        <v>770</v>
      </c>
      <c r="I6" s="2">
        <v>1034</v>
      </c>
      <c r="J6" s="5">
        <f>C6/B6</f>
        <v>1.0386904761904763</v>
      </c>
      <c r="K6" s="6">
        <f>E6/D6</f>
        <v>1.0511627906976744</v>
      </c>
      <c r="L6" s="6">
        <f>G6/F6</f>
        <v>0.98979591836734693</v>
      </c>
      <c r="M6" s="7">
        <f>I6/H6</f>
        <v>1.3428571428571427</v>
      </c>
      <c r="N6" s="3">
        <f>C6+G6</f>
        <v>2899.25</v>
      </c>
      <c r="O6" s="4">
        <f>E6+I6</f>
        <v>2616</v>
      </c>
      <c r="P6" s="2">
        <f>N6+O6</f>
        <v>5515.25</v>
      </c>
      <c r="Q6" s="46">
        <v>677</v>
      </c>
      <c r="R6" s="48">
        <v>4.2824963072378139</v>
      </c>
      <c r="S6" s="49">
        <v>3.8641063515509599</v>
      </c>
      <c r="T6" s="47">
        <v>8.1466026587887743</v>
      </c>
      <c r="U6" s="45"/>
      <c r="V6" s="5">
        <v>1.0950674176480628</v>
      </c>
      <c r="W6" s="6">
        <v>0.91393091635740797</v>
      </c>
      <c r="X6" s="6">
        <v>0.97818914956011727</v>
      </c>
      <c r="Y6" s="7">
        <v>1.2150537634408602</v>
      </c>
      <c r="Z6" s="48">
        <v>4.1691676670668265</v>
      </c>
      <c r="AA6" s="49">
        <v>3.4138655462184873</v>
      </c>
      <c r="AB6" s="47">
        <v>7.5830332132853133</v>
      </c>
    </row>
    <row r="7" spans="1:28" x14ac:dyDescent="0.3">
      <c r="A7" s="2" t="s">
        <v>22</v>
      </c>
      <c r="B7">
        <v>1666</v>
      </c>
      <c r="C7">
        <v>1611.4833333333333</v>
      </c>
      <c r="D7">
        <v>1540</v>
      </c>
      <c r="E7">
        <v>1544</v>
      </c>
      <c r="F7" s="3">
        <v>1232</v>
      </c>
      <c r="G7" s="4">
        <v>1221</v>
      </c>
      <c r="H7" s="4">
        <v>924</v>
      </c>
      <c r="I7" s="2">
        <v>1276</v>
      </c>
      <c r="J7" s="5">
        <f>C7/B7</f>
        <v>0.96727691076430578</v>
      </c>
      <c r="K7" s="6">
        <f t="shared" ref="K7:K22" si="0">E7/D7</f>
        <v>1.0025974025974025</v>
      </c>
      <c r="L7" s="6">
        <f t="shared" ref="L7:L22" si="1">G7/F7</f>
        <v>0.9910714285714286</v>
      </c>
      <c r="M7" s="7">
        <f t="shared" ref="M7:M22" si="2">I7/H7</f>
        <v>1.3809523809523809</v>
      </c>
      <c r="N7" s="3">
        <f>C7+G7</f>
        <v>2832.4833333333336</v>
      </c>
      <c r="O7" s="4">
        <f>E7+I7</f>
        <v>2820</v>
      </c>
      <c r="P7" s="2">
        <f>N7+O7</f>
        <v>5652.4833333333336</v>
      </c>
      <c r="Q7" s="37">
        <v>820</v>
      </c>
      <c r="R7" s="38">
        <v>3.4542479674796751</v>
      </c>
      <c r="S7" s="39">
        <v>3.4390243902439024</v>
      </c>
      <c r="T7" s="40">
        <v>6.8932723577235775</v>
      </c>
      <c r="U7" s="1" t="s">
        <v>22</v>
      </c>
      <c r="V7" s="5">
        <v>0.91902954730279196</v>
      </c>
      <c r="W7" s="6">
        <v>1.0032258064516129</v>
      </c>
      <c r="X7" s="6">
        <v>1.0003665689149561</v>
      </c>
      <c r="Y7" s="7">
        <v>1.2903225806451613</v>
      </c>
      <c r="Z7" s="38">
        <v>3.2206842105263154</v>
      </c>
      <c r="AA7" s="39">
        <v>3.19</v>
      </c>
      <c r="AB7" s="40">
        <v>6.4106842105263153</v>
      </c>
    </row>
    <row r="8" spans="1:28" x14ac:dyDescent="0.3">
      <c r="A8" s="2" t="s">
        <v>9</v>
      </c>
      <c r="B8">
        <v>1666</v>
      </c>
      <c r="C8">
        <v>1626</v>
      </c>
      <c r="D8">
        <v>1470</v>
      </c>
      <c r="E8">
        <v>1351.25</v>
      </c>
      <c r="F8" s="3">
        <v>1232</v>
      </c>
      <c r="G8" s="4">
        <v>1226</v>
      </c>
      <c r="H8" s="4">
        <v>924</v>
      </c>
      <c r="I8" s="2">
        <v>1178</v>
      </c>
      <c r="J8" s="5">
        <f t="shared" ref="J8:J22" si="3">C8/B8</f>
        <v>0.97599039615846339</v>
      </c>
      <c r="K8" s="6">
        <f t="shared" si="0"/>
        <v>0.91921768707482998</v>
      </c>
      <c r="L8" s="6">
        <f t="shared" si="1"/>
        <v>0.99512987012987009</v>
      </c>
      <c r="M8" s="7">
        <f t="shared" si="2"/>
        <v>1.274891774891775</v>
      </c>
      <c r="N8" s="3">
        <f>C8+G8</f>
        <v>2852</v>
      </c>
      <c r="O8" s="4">
        <f t="shared" ref="O8:O13" si="4">E8+I8</f>
        <v>2529.25</v>
      </c>
      <c r="P8" s="2">
        <f>N8+O8</f>
        <v>5381.25</v>
      </c>
      <c r="Q8" s="37">
        <v>713</v>
      </c>
      <c r="R8" s="38">
        <v>4</v>
      </c>
      <c r="S8" s="39">
        <v>3.547335203366059</v>
      </c>
      <c r="T8" s="40">
        <v>7.5473352033660586</v>
      </c>
      <c r="U8" s="2" t="s">
        <v>9</v>
      </c>
      <c r="V8" s="5">
        <v>0.96042287882895094</v>
      </c>
      <c r="W8" s="6">
        <v>0.89068100358422952</v>
      </c>
      <c r="X8" s="6">
        <v>0.96169354838709675</v>
      </c>
      <c r="Y8" s="7">
        <v>1.322254806125774</v>
      </c>
      <c r="Z8" s="38">
        <v>3.8159034653465347</v>
      </c>
      <c r="AA8" s="39">
        <v>3.4681311881188117</v>
      </c>
      <c r="AB8" s="40">
        <v>7.2840346534653477</v>
      </c>
    </row>
    <row r="9" spans="1:28" x14ac:dyDescent="0.3">
      <c r="A9" s="2" t="s">
        <v>30</v>
      </c>
      <c r="B9">
        <v>1666</v>
      </c>
      <c r="C9">
        <v>1578.75</v>
      </c>
      <c r="D9">
        <v>1260</v>
      </c>
      <c r="E9">
        <v>1256.5</v>
      </c>
      <c r="F9" s="3">
        <v>1540</v>
      </c>
      <c r="G9" s="4">
        <v>1434.5</v>
      </c>
      <c r="H9" s="4">
        <v>924</v>
      </c>
      <c r="I9" s="2">
        <v>924</v>
      </c>
      <c r="J9" s="5">
        <f t="shared" si="3"/>
        <v>0.94762905162064826</v>
      </c>
      <c r="K9" s="6">
        <f t="shared" si="0"/>
        <v>0.99722222222222223</v>
      </c>
      <c r="L9" s="6">
        <f t="shared" si="1"/>
        <v>0.93149350649350648</v>
      </c>
      <c r="M9" s="7">
        <f t="shared" si="2"/>
        <v>1</v>
      </c>
      <c r="N9" s="3">
        <f>C9+G9</f>
        <v>3013.25</v>
      </c>
      <c r="O9" s="4">
        <f>E9+I9</f>
        <v>2180.5</v>
      </c>
      <c r="P9" s="2">
        <f>N9+O9</f>
        <v>5193.75</v>
      </c>
      <c r="Q9" s="37">
        <v>467</v>
      </c>
      <c r="R9" s="38">
        <v>6.4523554603854389</v>
      </c>
      <c r="S9" s="39">
        <v>4.6691648822269807</v>
      </c>
      <c r="T9" s="40">
        <v>11.121520342612421</v>
      </c>
      <c r="U9" s="2" t="s">
        <v>30</v>
      </c>
      <c r="V9" s="5">
        <v>0.96015180265654654</v>
      </c>
      <c r="W9" s="6">
        <v>0.98422939068100357</v>
      </c>
      <c r="X9" s="6">
        <v>0.93005865102639296</v>
      </c>
      <c r="Y9" s="7">
        <v>1.0021994134897361</v>
      </c>
      <c r="Z9" s="38">
        <v>5.797495682210708</v>
      </c>
      <c r="AA9" s="39">
        <v>4.1420552677029363</v>
      </c>
      <c r="AB9" s="40">
        <v>9.9395509499136434</v>
      </c>
    </row>
    <row r="10" spans="1:28" s="44" customFormat="1" x14ac:dyDescent="0.3">
      <c r="A10" s="55" t="s">
        <v>10</v>
      </c>
      <c r="B10">
        <v>1106</v>
      </c>
      <c r="C10">
        <v>1062.25</v>
      </c>
      <c r="D10">
        <v>1204</v>
      </c>
      <c r="E10">
        <v>1177.25</v>
      </c>
      <c r="F10" s="3">
        <v>924</v>
      </c>
      <c r="G10" s="4">
        <v>913</v>
      </c>
      <c r="H10" s="4">
        <v>924</v>
      </c>
      <c r="I10" s="2">
        <v>1100</v>
      </c>
      <c r="J10" s="5">
        <f>C10/B10</f>
        <v>0.96044303797468356</v>
      </c>
      <c r="K10" s="6">
        <f t="shared" si="0"/>
        <v>0.97778239202657802</v>
      </c>
      <c r="L10" s="6">
        <f t="shared" si="1"/>
        <v>0.98809523809523814</v>
      </c>
      <c r="M10" s="7">
        <f t="shared" si="2"/>
        <v>1.1904761904761905</v>
      </c>
      <c r="N10" s="3">
        <f t="shared" ref="N10:N17" si="5">C10+G10</f>
        <v>1975.25</v>
      </c>
      <c r="O10" s="4">
        <f t="shared" si="4"/>
        <v>2277.25</v>
      </c>
      <c r="P10" s="2">
        <f t="shared" ref="P10:P22" si="6">N10+O10</f>
        <v>4252.5</v>
      </c>
      <c r="Q10" s="37">
        <v>602</v>
      </c>
      <c r="R10" s="38">
        <v>3.2811461794019934</v>
      </c>
      <c r="S10" s="39">
        <v>3.7828073089700998</v>
      </c>
      <c r="T10" s="40">
        <v>7.0639534883720927</v>
      </c>
      <c r="U10" s="2" t="s">
        <v>10</v>
      </c>
      <c r="V10" s="5">
        <v>0.81373070782331025</v>
      </c>
      <c r="W10" s="6">
        <v>1.0174418604651163</v>
      </c>
      <c r="X10" s="6">
        <v>0.97979797979797978</v>
      </c>
      <c r="Y10" s="7">
        <v>1.2338709677419355</v>
      </c>
      <c r="Z10" s="38">
        <v>3.1791173570019717</v>
      </c>
      <c r="AA10" s="39">
        <v>3.8735207100591715</v>
      </c>
      <c r="AB10" s="40">
        <v>7.0526380670611433</v>
      </c>
    </row>
    <row r="11" spans="1:28" x14ac:dyDescent="0.3">
      <c r="A11" s="55" t="s">
        <v>11</v>
      </c>
      <c r="B11">
        <v>2100</v>
      </c>
      <c r="C11">
        <v>1841.25</v>
      </c>
      <c r="D11">
        <v>420</v>
      </c>
      <c r="E11">
        <v>145.75</v>
      </c>
      <c r="F11">
        <v>1540</v>
      </c>
      <c r="G11">
        <v>1585.9166666666667</v>
      </c>
      <c r="H11">
        <v>0</v>
      </c>
      <c r="I11">
        <v>165</v>
      </c>
      <c r="J11" s="5">
        <f t="shared" si="3"/>
        <v>0.87678571428571428</v>
      </c>
      <c r="K11" s="6">
        <f t="shared" si="0"/>
        <v>0.34702380952380951</v>
      </c>
      <c r="L11" s="6">
        <f t="shared" si="1"/>
        <v>1.0298160173160174</v>
      </c>
      <c r="M11" s="4">
        <v>0</v>
      </c>
      <c r="N11" s="3" t="s">
        <v>25</v>
      </c>
      <c r="O11" s="4" t="s">
        <v>25</v>
      </c>
      <c r="P11" s="2" t="s">
        <v>25</v>
      </c>
      <c r="Q11" s="37">
        <v>106</v>
      </c>
      <c r="R11" s="38">
        <v>32.331761006289312</v>
      </c>
      <c r="S11" s="39">
        <v>2.9316037735849059</v>
      </c>
      <c r="T11" s="40">
        <v>35.263364779874216</v>
      </c>
      <c r="U11" s="2" t="s">
        <v>11</v>
      </c>
      <c r="V11" s="5">
        <v>1.0171684587813619</v>
      </c>
      <c r="W11" s="6">
        <v>0.53548387096774197</v>
      </c>
      <c r="X11" s="6">
        <v>1.2509775171065496</v>
      </c>
      <c r="Y11" s="7">
        <v>0</v>
      </c>
      <c r="Z11" s="38">
        <v>23.426215277777782</v>
      </c>
      <c r="AA11" s="39">
        <v>2.5</v>
      </c>
      <c r="AB11" s="40">
        <v>25.926215277777782</v>
      </c>
    </row>
    <row r="12" spans="1:28" x14ac:dyDescent="0.3">
      <c r="A12" s="2" t="s">
        <v>24</v>
      </c>
      <c r="B12">
        <v>1666</v>
      </c>
      <c r="C12">
        <v>1656.8333333333335</v>
      </c>
      <c r="D12">
        <v>1540</v>
      </c>
      <c r="E12">
        <v>1696.7833333333335</v>
      </c>
      <c r="F12" s="3">
        <v>1232</v>
      </c>
      <c r="G12" s="4">
        <v>1232</v>
      </c>
      <c r="H12" s="4">
        <v>924</v>
      </c>
      <c r="I12" s="2">
        <v>1385.8333333333333</v>
      </c>
      <c r="J12" s="5">
        <f t="shared" si="3"/>
        <v>0.99449779911964797</v>
      </c>
      <c r="K12" s="6">
        <f t="shared" si="0"/>
        <v>1.1018073593073594</v>
      </c>
      <c r="L12" s="6">
        <f t="shared" si="1"/>
        <v>1</v>
      </c>
      <c r="M12" s="7">
        <f t="shared" si="2"/>
        <v>1.4998196248196247</v>
      </c>
      <c r="N12" s="3">
        <f t="shared" si="5"/>
        <v>2888.8333333333335</v>
      </c>
      <c r="O12" s="4">
        <f t="shared" si="4"/>
        <v>3082.6166666666668</v>
      </c>
      <c r="P12" s="2">
        <f t="shared" si="6"/>
        <v>5971.4500000000007</v>
      </c>
      <c r="Q12" s="37">
        <v>821</v>
      </c>
      <c r="R12" s="38">
        <v>3.5186764108810396</v>
      </c>
      <c r="S12" s="39">
        <v>3.7547097036134796</v>
      </c>
      <c r="T12" s="40">
        <v>7.2733861144945182</v>
      </c>
      <c r="U12" s="2" t="s">
        <v>24</v>
      </c>
      <c r="V12" s="5">
        <v>0.96091985181169248</v>
      </c>
      <c r="W12" s="6">
        <v>0.98527859237536664</v>
      </c>
      <c r="X12" s="6">
        <v>0.99505131964809379</v>
      </c>
      <c r="Y12" s="7">
        <v>1.2974910394265236</v>
      </c>
      <c r="Z12" s="38">
        <v>3.405513239027929</v>
      </c>
      <c r="AA12" s="39">
        <v>3.2722887196227788</v>
      </c>
      <c r="AB12" s="40">
        <v>6.6778019586507069</v>
      </c>
    </row>
    <row r="13" spans="1:28" x14ac:dyDescent="0.3">
      <c r="A13" s="2" t="s">
        <v>27</v>
      </c>
      <c r="B13">
        <v>882</v>
      </c>
      <c r="C13">
        <v>860.98333333333323</v>
      </c>
      <c r="D13">
        <v>896</v>
      </c>
      <c r="E13">
        <v>738.75</v>
      </c>
      <c r="F13" s="3">
        <v>616</v>
      </c>
      <c r="G13" s="4">
        <v>617</v>
      </c>
      <c r="H13" s="4">
        <v>308</v>
      </c>
      <c r="I13" s="2">
        <v>430.75</v>
      </c>
      <c r="J13" s="5">
        <f t="shared" si="3"/>
        <v>0.97617157974300817</v>
      </c>
      <c r="K13" s="6">
        <f t="shared" si="0"/>
        <v>0.8244977678571429</v>
      </c>
      <c r="L13" s="6">
        <f t="shared" si="1"/>
        <v>1.0016233766233766</v>
      </c>
      <c r="M13" s="7">
        <f t="shared" si="2"/>
        <v>1.3985389610389611</v>
      </c>
      <c r="N13" s="3">
        <f t="shared" si="5"/>
        <v>1477.9833333333331</v>
      </c>
      <c r="O13" s="4">
        <f t="shared" si="4"/>
        <v>1169.5</v>
      </c>
      <c r="P13" s="2">
        <f t="shared" si="6"/>
        <v>2647.4833333333331</v>
      </c>
      <c r="Q13" s="37">
        <v>345</v>
      </c>
      <c r="R13" s="38">
        <v>4.2840096618357482</v>
      </c>
      <c r="S13" s="39">
        <v>3.3898550724637682</v>
      </c>
      <c r="T13" s="40">
        <v>7.6738647342995163</v>
      </c>
      <c r="U13" s="2" t="s">
        <v>27</v>
      </c>
      <c r="V13" s="5">
        <v>0.91286909028844521</v>
      </c>
      <c r="W13" s="6">
        <v>0.78629032258064513</v>
      </c>
      <c r="X13" s="6">
        <v>1.0058651026392962</v>
      </c>
      <c r="Y13" s="7">
        <v>1.2705278592375366</v>
      </c>
      <c r="Z13" s="38">
        <v>4.3216894977168954</v>
      </c>
      <c r="AA13" s="39">
        <v>3.3239726027397261</v>
      </c>
      <c r="AB13" s="40">
        <v>7.6456621004566214</v>
      </c>
    </row>
    <row r="14" spans="1:28" x14ac:dyDescent="0.3">
      <c r="A14" s="55" t="s">
        <v>12</v>
      </c>
      <c r="B14">
        <v>934.5</v>
      </c>
      <c r="C14">
        <v>750.75</v>
      </c>
      <c r="D14">
        <v>819</v>
      </c>
      <c r="E14">
        <v>640.5</v>
      </c>
      <c r="F14" s="3">
        <v>693</v>
      </c>
      <c r="G14" s="4">
        <v>605</v>
      </c>
      <c r="H14" s="4">
        <v>693</v>
      </c>
      <c r="I14" s="2">
        <v>495</v>
      </c>
      <c r="J14" s="5">
        <f t="shared" si="3"/>
        <v>0.8033707865168539</v>
      </c>
      <c r="K14" s="6">
        <f t="shared" si="0"/>
        <v>0.78205128205128205</v>
      </c>
      <c r="L14" s="6">
        <f t="shared" si="1"/>
        <v>0.87301587301587302</v>
      </c>
      <c r="M14" s="7">
        <f t="shared" si="2"/>
        <v>0.7142857142857143</v>
      </c>
      <c r="N14" s="3">
        <f t="shared" si="5"/>
        <v>1355.75</v>
      </c>
      <c r="O14" s="4">
        <f>E14+I14</f>
        <v>1135.5</v>
      </c>
      <c r="P14" s="2">
        <f t="shared" si="6"/>
        <v>2491.25</v>
      </c>
      <c r="Q14" s="37">
        <v>306</v>
      </c>
      <c r="R14" s="38">
        <v>4.4305555555555554</v>
      </c>
      <c r="S14" s="39">
        <v>3.7107843137254903</v>
      </c>
      <c r="T14" s="40">
        <v>8.1413398692810457</v>
      </c>
      <c r="U14" s="2" t="s">
        <v>12</v>
      </c>
      <c r="V14" s="5">
        <v>1.2649269058837744</v>
      </c>
      <c r="W14" s="6">
        <v>1.0812655086848635</v>
      </c>
      <c r="X14" s="6">
        <v>1.3139459107201044</v>
      </c>
      <c r="Y14" s="7">
        <v>1.021505376344086</v>
      </c>
      <c r="Z14" s="38">
        <v>3.4748406449193849</v>
      </c>
      <c r="AA14" s="39">
        <v>2.6459505061867268</v>
      </c>
      <c r="AB14" s="40">
        <v>6.1207911511061113</v>
      </c>
    </row>
    <row r="15" spans="1:28" x14ac:dyDescent="0.3">
      <c r="A15" s="2" t="s">
        <v>13</v>
      </c>
      <c r="B15">
        <v>3021.2903225806454</v>
      </c>
      <c r="C15">
        <v>2641.083333333333</v>
      </c>
      <c r="D15">
        <v>840</v>
      </c>
      <c r="E15">
        <v>825.5</v>
      </c>
      <c r="F15" s="3">
        <v>1848</v>
      </c>
      <c r="G15" s="4">
        <v>1829.25</v>
      </c>
      <c r="H15" s="4">
        <v>616</v>
      </c>
      <c r="I15" s="2">
        <v>609.16666666666674</v>
      </c>
      <c r="J15" s="5">
        <f t="shared" si="3"/>
        <v>0.87415741333902752</v>
      </c>
      <c r="K15" s="6">
        <f t="shared" si="0"/>
        <v>0.98273809523809519</v>
      </c>
      <c r="L15" s="6">
        <f t="shared" si="1"/>
        <v>0.98985389610389607</v>
      </c>
      <c r="M15" s="7">
        <f t="shared" si="2"/>
        <v>0.98890692640692657</v>
      </c>
      <c r="N15" s="3">
        <f t="shared" si="5"/>
        <v>4470.333333333333</v>
      </c>
      <c r="O15" s="4">
        <f>E15+I15</f>
        <v>1434.6666666666667</v>
      </c>
      <c r="P15" s="2">
        <f t="shared" si="6"/>
        <v>5905</v>
      </c>
      <c r="Q15" s="37">
        <v>520</v>
      </c>
      <c r="R15" s="38">
        <v>8.5967948717948719</v>
      </c>
      <c r="S15" s="39">
        <v>2.7589743589743589</v>
      </c>
      <c r="T15" s="40">
        <v>11.35576923076923</v>
      </c>
      <c r="U15" s="2" t="s">
        <v>13</v>
      </c>
      <c r="V15" s="5">
        <v>0.83764324862979567</v>
      </c>
      <c r="W15" s="6">
        <v>0.94569892473118278</v>
      </c>
      <c r="X15" s="6">
        <v>0.93377321603128061</v>
      </c>
      <c r="Y15" s="7">
        <v>0.94171554252199419</v>
      </c>
      <c r="Z15" s="38">
        <v>7.34021287642783</v>
      </c>
      <c r="AA15" s="39">
        <v>2.3703271028037385</v>
      </c>
      <c r="AB15" s="40">
        <v>9.7105399792315676</v>
      </c>
    </row>
    <row r="16" spans="1:28" s="44" customFormat="1" x14ac:dyDescent="0.3">
      <c r="A16" s="41" t="s">
        <v>14</v>
      </c>
      <c r="B16">
        <v>1666</v>
      </c>
      <c r="C16">
        <v>1682.9999999999998</v>
      </c>
      <c r="D16">
        <v>1134</v>
      </c>
      <c r="E16">
        <v>1115.8833333333334</v>
      </c>
      <c r="F16" s="3">
        <v>924</v>
      </c>
      <c r="G16" s="4">
        <v>1221</v>
      </c>
      <c r="H16" s="4">
        <v>924</v>
      </c>
      <c r="I16" s="2">
        <v>1094.25</v>
      </c>
      <c r="J16" s="5">
        <f t="shared" si="3"/>
        <v>1.010204081632653</v>
      </c>
      <c r="K16" s="6">
        <f t="shared" si="0"/>
        <v>0.98402410346854796</v>
      </c>
      <c r="L16" s="6">
        <f t="shared" si="1"/>
        <v>1.3214285714285714</v>
      </c>
      <c r="M16" s="7">
        <f t="shared" si="2"/>
        <v>1.1842532467532467</v>
      </c>
      <c r="N16" s="3">
        <f t="shared" si="5"/>
        <v>2904</v>
      </c>
      <c r="O16" s="4">
        <f t="shared" ref="O16:O22" si="7">E16+I16</f>
        <v>2210.1333333333332</v>
      </c>
      <c r="P16" s="2">
        <f t="shared" si="6"/>
        <v>5114.1333333333332</v>
      </c>
      <c r="Q16" s="37">
        <v>738</v>
      </c>
      <c r="R16" s="38">
        <v>3.934959349593496</v>
      </c>
      <c r="S16" s="39">
        <v>2.9947606142728094</v>
      </c>
      <c r="T16" s="40">
        <v>6.9297199638663054</v>
      </c>
      <c r="U16" s="2" t="s">
        <v>14</v>
      </c>
      <c r="V16" s="5">
        <v>0.99405439595192924</v>
      </c>
      <c r="W16" s="6">
        <v>0.88203902827558744</v>
      </c>
      <c r="X16" s="6">
        <v>1.2394916911045943</v>
      </c>
      <c r="Y16" s="7">
        <v>1.5802785923753666</v>
      </c>
      <c r="Z16" s="38">
        <v>3.67480252764613</v>
      </c>
      <c r="AA16" s="39">
        <v>2.5890402843601898</v>
      </c>
      <c r="AB16" s="40">
        <v>6.2638428120063194</v>
      </c>
    </row>
    <row r="17" spans="1:28" x14ac:dyDescent="0.3">
      <c r="A17" s="2" t="s">
        <v>15</v>
      </c>
      <c r="B17">
        <v>1666</v>
      </c>
      <c r="C17">
        <v>1731.9166666666665</v>
      </c>
      <c r="D17">
        <v>1428</v>
      </c>
      <c r="E17">
        <v>1522.9166666666665</v>
      </c>
      <c r="F17" s="42">
        <v>1232</v>
      </c>
      <c r="G17" s="43">
        <v>1244.3333333333333</v>
      </c>
      <c r="H17" s="43">
        <v>924</v>
      </c>
      <c r="I17" s="41">
        <v>1144</v>
      </c>
      <c r="J17" s="5">
        <f t="shared" si="3"/>
        <v>1.0395658263305321</v>
      </c>
      <c r="K17" s="6">
        <f t="shared" si="0"/>
        <v>1.066468253968254</v>
      </c>
      <c r="L17" s="6">
        <f t="shared" si="1"/>
        <v>1.0100108225108224</v>
      </c>
      <c r="M17" s="7">
        <f t="shared" si="2"/>
        <v>1.2380952380952381</v>
      </c>
      <c r="N17" s="3">
        <f t="shared" si="5"/>
        <v>2976.25</v>
      </c>
      <c r="O17" s="4">
        <f t="shared" si="7"/>
        <v>2666.9166666666665</v>
      </c>
      <c r="P17" s="2">
        <f t="shared" si="6"/>
        <v>5643.1666666666661</v>
      </c>
      <c r="Q17" s="37">
        <v>812</v>
      </c>
      <c r="R17" s="38">
        <v>3.6653325123152709</v>
      </c>
      <c r="S17" s="39">
        <v>3.28438013136289</v>
      </c>
      <c r="T17" s="40">
        <v>6.9497126436781604</v>
      </c>
      <c r="U17" s="41" t="s">
        <v>15</v>
      </c>
      <c r="V17" s="5">
        <v>1.0069124423963134</v>
      </c>
      <c r="W17" s="6">
        <v>1.0358844613114062</v>
      </c>
      <c r="X17" s="6">
        <v>0.99266862170087977</v>
      </c>
      <c r="Y17" s="7">
        <v>1.2688172043010753</v>
      </c>
      <c r="Z17" s="38">
        <v>3.556201550387597</v>
      </c>
      <c r="AA17" s="39">
        <v>3.25108896271687</v>
      </c>
      <c r="AB17" s="40">
        <v>6.8072905131044665</v>
      </c>
    </row>
    <row r="18" spans="1:28" x14ac:dyDescent="0.3">
      <c r="A18" s="2" t="s">
        <v>28</v>
      </c>
      <c r="B18">
        <v>744.80000000000007</v>
      </c>
      <c r="C18">
        <v>709.75</v>
      </c>
      <c r="D18">
        <v>336</v>
      </c>
      <c r="E18">
        <v>312.5</v>
      </c>
      <c r="F18" s="3">
        <v>644</v>
      </c>
      <c r="G18" s="4">
        <v>595</v>
      </c>
      <c r="H18" s="4">
        <v>308</v>
      </c>
      <c r="I18" s="2">
        <v>198</v>
      </c>
      <c r="J18" s="5">
        <f t="shared" si="3"/>
        <v>0.95294038668098813</v>
      </c>
      <c r="K18" s="6">
        <f t="shared" si="0"/>
        <v>0.93005952380952384</v>
      </c>
      <c r="L18" s="6">
        <f t="shared" si="1"/>
        <v>0.92391304347826086</v>
      </c>
      <c r="M18" s="7">
        <f t="shared" si="2"/>
        <v>0.6428571428571429</v>
      </c>
      <c r="N18" s="3">
        <f>C18+G18</f>
        <v>1304.75</v>
      </c>
      <c r="O18" s="4">
        <f t="shared" si="7"/>
        <v>510.5</v>
      </c>
      <c r="P18" s="2">
        <f t="shared" si="6"/>
        <v>1815.25</v>
      </c>
      <c r="Q18" s="37">
        <v>179</v>
      </c>
      <c r="R18" s="38">
        <v>7.289106145251397</v>
      </c>
      <c r="S18" s="39">
        <v>2.8519553072625698</v>
      </c>
      <c r="T18" s="40">
        <v>10.141061452513966</v>
      </c>
      <c r="U18" s="2" t="s">
        <v>28</v>
      </c>
      <c r="V18" s="5">
        <v>0.9456099927237448</v>
      </c>
      <c r="W18" s="6">
        <v>0.82930107526881724</v>
      </c>
      <c r="X18" s="6">
        <v>0.95792426367461425</v>
      </c>
      <c r="Y18" s="7">
        <v>0.60997067448680353</v>
      </c>
      <c r="Z18" s="38">
        <v>7.618489583333333</v>
      </c>
      <c r="AA18" s="39">
        <v>2.6901041666666665</v>
      </c>
      <c r="AB18" s="40">
        <v>10.30859375</v>
      </c>
    </row>
    <row r="19" spans="1:28" s="44" customFormat="1" x14ac:dyDescent="0.3">
      <c r="A19" s="2" t="s">
        <v>23</v>
      </c>
      <c r="B19">
        <v>644</v>
      </c>
      <c r="C19">
        <v>644</v>
      </c>
      <c r="D19">
        <v>0</v>
      </c>
      <c r="E19">
        <v>0</v>
      </c>
      <c r="F19" s="3">
        <v>644</v>
      </c>
      <c r="G19" s="4">
        <v>632.5</v>
      </c>
      <c r="H19" s="4">
        <v>0</v>
      </c>
      <c r="I19" s="2">
        <v>0</v>
      </c>
      <c r="J19" s="5">
        <f>C19/B19</f>
        <v>1</v>
      </c>
      <c r="K19" s="4">
        <v>0</v>
      </c>
      <c r="L19" s="6">
        <f t="shared" si="1"/>
        <v>0.9821428571428571</v>
      </c>
      <c r="M19" s="4">
        <v>0</v>
      </c>
      <c r="N19" s="3">
        <f>C19+G19</f>
        <v>1276.5</v>
      </c>
      <c r="O19" s="4">
        <f t="shared" si="7"/>
        <v>0</v>
      </c>
      <c r="P19" s="2">
        <f t="shared" si="6"/>
        <v>1276.5</v>
      </c>
      <c r="Q19" s="37">
        <v>27</v>
      </c>
      <c r="R19" s="38">
        <v>47.277777777777779</v>
      </c>
      <c r="S19" s="39">
        <v>0</v>
      </c>
      <c r="T19" s="40">
        <v>47.277777777777779</v>
      </c>
      <c r="U19" s="2" t="s">
        <v>23</v>
      </c>
      <c r="V19" s="5">
        <v>0.95862552594670403</v>
      </c>
      <c r="W19" s="6">
        <v>0</v>
      </c>
      <c r="X19" s="6">
        <v>1</v>
      </c>
      <c r="Y19" s="7">
        <v>0</v>
      </c>
      <c r="Z19" s="38">
        <v>15.346153846153847</v>
      </c>
      <c r="AA19" s="39">
        <v>0</v>
      </c>
      <c r="AB19" s="40">
        <v>15.346153846153847</v>
      </c>
    </row>
    <row r="20" spans="1:28" x14ac:dyDescent="0.3">
      <c r="A20" s="2" t="s">
        <v>16</v>
      </c>
      <c r="B20">
        <v>1022</v>
      </c>
      <c r="C20">
        <v>1072.75</v>
      </c>
      <c r="D20">
        <v>854</v>
      </c>
      <c r="E20">
        <v>825</v>
      </c>
      <c r="F20" s="42">
        <v>644</v>
      </c>
      <c r="G20" s="43">
        <v>616</v>
      </c>
      <c r="H20" s="43">
        <v>616</v>
      </c>
      <c r="I20" s="41">
        <v>616</v>
      </c>
      <c r="J20" s="5">
        <f t="shared" si="3"/>
        <v>1.0496575342465753</v>
      </c>
      <c r="K20" s="6">
        <f t="shared" si="0"/>
        <v>0.96604215456674469</v>
      </c>
      <c r="L20" s="6">
        <f t="shared" si="1"/>
        <v>0.95652173913043481</v>
      </c>
      <c r="M20" s="7">
        <f t="shared" si="2"/>
        <v>1</v>
      </c>
      <c r="N20" s="3">
        <f>C20+G20</f>
        <v>1688.75</v>
      </c>
      <c r="O20" s="4">
        <f t="shared" si="7"/>
        <v>1441</v>
      </c>
      <c r="P20" s="2">
        <f t="shared" si="6"/>
        <v>3129.75</v>
      </c>
      <c r="Q20" s="37">
        <v>467</v>
      </c>
      <c r="R20" s="38">
        <v>3.616167023554604</v>
      </c>
      <c r="S20" s="39">
        <v>3.0856531049250537</v>
      </c>
      <c r="T20" s="40">
        <v>6.7018201284796577</v>
      </c>
      <c r="U20" s="2" t="s">
        <v>16</v>
      </c>
      <c r="V20" s="5">
        <v>0.98563853292090142</v>
      </c>
      <c r="W20" s="6">
        <v>1.0602855631940773</v>
      </c>
      <c r="X20" s="6">
        <v>0.97300140252454415</v>
      </c>
      <c r="Y20" s="7">
        <v>1.0168621700879765</v>
      </c>
      <c r="Z20" s="38">
        <v>3.2950819672131146</v>
      </c>
      <c r="AA20" s="39">
        <v>3.0892531876138434</v>
      </c>
      <c r="AB20" s="40">
        <v>6.3843351548269585</v>
      </c>
    </row>
    <row r="21" spans="1:28" x14ac:dyDescent="0.3">
      <c r="A21" s="2" t="s">
        <v>29</v>
      </c>
      <c r="B21">
        <v>2352</v>
      </c>
      <c r="C21">
        <v>2317</v>
      </c>
      <c r="D21">
        <v>1204</v>
      </c>
      <c r="E21">
        <v>1126.5</v>
      </c>
      <c r="F21" s="3">
        <v>2156</v>
      </c>
      <c r="G21" s="4">
        <v>2079</v>
      </c>
      <c r="H21" s="4">
        <v>924</v>
      </c>
      <c r="I21" s="2">
        <v>933.54999999999984</v>
      </c>
      <c r="J21" s="5">
        <f t="shared" si="3"/>
        <v>0.98511904761904767</v>
      </c>
      <c r="K21" s="6">
        <f t="shared" si="0"/>
        <v>0.93563122923588038</v>
      </c>
      <c r="L21" s="6">
        <f t="shared" si="1"/>
        <v>0.9642857142857143</v>
      </c>
      <c r="M21" s="7">
        <f t="shared" si="2"/>
        <v>1.0103354978354977</v>
      </c>
      <c r="N21" s="3">
        <f>C21+G21</f>
        <v>4396</v>
      </c>
      <c r="O21" s="4">
        <f t="shared" si="7"/>
        <v>2060.0499999999997</v>
      </c>
      <c r="P21" s="2">
        <f t="shared" si="6"/>
        <v>6456.0499999999993</v>
      </c>
      <c r="Q21" s="37">
        <v>683</v>
      </c>
      <c r="R21" s="38">
        <v>6.4363103953147878</v>
      </c>
      <c r="S21" s="39">
        <v>3.0161786237188868</v>
      </c>
      <c r="T21" s="40">
        <v>9.4524890190336759</v>
      </c>
      <c r="U21" s="2" t="s">
        <v>29</v>
      </c>
      <c r="V21" s="5">
        <v>0.9465821812596007</v>
      </c>
      <c r="W21" s="6">
        <v>0.93704676169042256</v>
      </c>
      <c r="X21" s="6">
        <v>0.96941767909509846</v>
      </c>
      <c r="Y21" s="7">
        <v>0.94672531769305968</v>
      </c>
      <c r="Z21" s="38">
        <v>6.0187657430730477</v>
      </c>
      <c r="AA21" s="39">
        <v>2.7929261125104952</v>
      </c>
      <c r="AB21" s="40">
        <v>8.8116918555835433</v>
      </c>
    </row>
    <row r="22" spans="1:28" ht="15" thickBot="1" x14ac:dyDescent="0.35">
      <c r="A22" s="2" t="s">
        <v>17</v>
      </c>
      <c r="B22">
        <v>966.5</v>
      </c>
      <c r="C22">
        <v>882.5</v>
      </c>
      <c r="D22">
        <v>322</v>
      </c>
      <c r="E22">
        <v>310.5</v>
      </c>
      <c r="F22" s="3">
        <v>956.5</v>
      </c>
      <c r="G22" s="4">
        <v>945</v>
      </c>
      <c r="H22" s="4">
        <v>322</v>
      </c>
      <c r="I22" s="2">
        <v>344.5</v>
      </c>
      <c r="J22" s="5">
        <f t="shared" si="3"/>
        <v>0.9130884635281945</v>
      </c>
      <c r="K22" s="6">
        <f t="shared" si="0"/>
        <v>0.9642857142857143</v>
      </c>
      <c r="L22" s="6">
        <f t="shared" si="1"/>
        <v>0.98797699947726081</v>
      </c>
      <c r="M22" s="7">
        <f t="shared" si="2"/>
        <v>1.0698757763975155</v>
      </c>
      <c r="N22" s="3">
        <f>C22+G22</f>
        <v>1827.5</v>
      </c>
      <c r="O22" s="4">
        <f t="shared" si="7"/>
        <v>655</v>
      </c>
      <c r="P22" s="2">
        <f t="shared" si="6"/>
        <v>2482.5</v>
      </c>
      <c r="Q22" s="37">
        <v>285</v>
      </c>
      <c r="R22" s="38">
        <v>6.4122807017543861</v>
      </c>
      <c r="S22" s="39">
        <v>2.2982456140350878</v>
      </c>
      <c r="T22" s="40">
        <v>8.7105263157894743</v>
      </c>
      <c r="U22" s="2" t="s">
        <v>17</v>
      </c>
      <c r="V22" s="5">
        <v>0.89729990356798461</v>
      </c>
      <c r="W22" s="6">
        <v>0.98597475455820471</v>
      </c>
      <c r="X22" s="6">
        <v>0.9785946952070731</v>
      </c>
      <c r="Y22" s="7">
        <v>1</v>
      </c>
      <c r="Z22" s="38">
        <v>7.8031496062992129</v>
      </c>
      <c r="AA22" s="39">
        <v>2.877952755905512</v>
      </c>
      <c r="AB22" s="40">
        <v>10.681102362204724</v>
      </c>
    </row>
    <row r="23" spans="1:28" ht="15" thickTop="1" x14ac:dyDescent="0.3">
      <c r="A23" s="25" t="s">
        <v>2</v>
      </c>
      <c r="B23" s="25">
        <f t="shared" ref="B23:G23" si="8">SUM(B5:B22)</f>
        <v>26961.090322580643</v>
      </c>
      <c r="C23" s="50">
        <f t="shared" si="8"/>
        <v>25865.916666666668</v>
      </c>
      <c r="D23" s="50">
        <f t="shared" si="8"/>
        <v>18200</v>
      </c>
      <c r="E23" s="25">
        <f t="shared" si="8"/>
        <v>17503.75</v>
      </c>
      <c r="F23" s="25">
        <f t="shared" si="8"/>
        <v>20367.5</v>
      </c>
      <c r="G23" s="50">
        <f t="shared" si="8"/>
        <v>20167.583333333336</v>
      </c>
      <c r="H23" s="25">
        <f t="shared" ref="H23:I23" si="9">SUM(H5:H22)</f>
        <v>11949</v>
      </c>
      <c r="I23" s="25">
        <f t="shared" si="9"/>
        <v>13917.966666666665</v>
      </c>
      <c r="J23" s="28">
        <f>C23/B23</f>
        <v>0.95937947453865624</v>
      </c>
      <c r="K23" s="29">
        <f>E23/D23</f>
        <v>0.96174450549450552</v>
      </c>
      <c r="L23" s="29">
        <f>G23/F23</f>
        <v>0.99018452600139117</v>
      </c>
      <c r="M23" s="30">
        <f>I23/H23</f>
        <v>1.164780874271208</v>
      </c>
      <c r="N23" s="26">
        <f>SUM(N5:N22)</f>
        <v>42606.333333333328</v>
      </c>
      <c r="O23" s="27">
        <f>SUM(O5:O22)</f>
        <v>31110.966666666667</v>
      </c>
      <c r="P23" s="27">
        <f>SUM(P5:P22)</f>
        <v>73717.299999999988</v>
      </c>
      <c r="Q23" s="31">
        <f>SUM(Q5:Q22)</f>
        <v>9071</v>
      </c>
      <c r="R23" s="31">
        <v>5.0999999999999996</v>
      </c>
      <c r="S23" s="31">
        <v>3.5</v>
      </c>
      <c r="T23" s="31">
        <v>8.5</v>
      </c>
      <c r="U23" s="32"/>
      <c r="V23" s="28">
        <v>0.9629538093817982</v>
      </c>
      <c r="W23" s="29">
        <v>0.94783282613106101</v>
      </c>
      <c r="X23" s="29">
        <v>1.0199276544230114</v>
      </c>
      <c r="Y23" s="30">
        <v>1.1693533270852858</v>
      </c>
      <c r="Z23" s="33">
        <v>4.7</v>
      </c>
      <c r="AA23" s="32">
        <v>3.1</v>
      </c>
      <c r="AB23" s="36">
        <v>7.9</v>
      </c>
    </row>
    <row r="24" spans="1:28" x14ac:dyDescent="0.3">
      <c r="A24" s="11"/>
      <c r="B24" s="11"/>
      <c r="C24" s="51"/>
      <c r="D24" s="11"/>
      <c r="E24" s="11"/>
      <c r="F24" s="11"/>
      <c r="G24" s="5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53"/>
      <c r="S24" s="53"/>
      <c r="T24" s="53"/>
      <c r="U24" s="53"/>
      <c r="V24" s="52"/>
      <c r="W24" s="52"/>
      <c r="X24" s="52"/>
      <c r="Y24" s="52"/>
      <c r="Z24" s="53"/>
      <c r="AA24" s="53"/>
      <c r="AB24" s="53"/>
    </row>
    <row r="25" spans="1:28" x14ac:dyDescent="0.3">
      <c r="A25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3:M23">
    <cfRule type="cellIs" dxfId="11" priority="133" operator="lessThan">
      <formula>0.9</formula>
    </cfRule>
    <cfRule type="cellIs" dxfId="10" priority="134" operator="greaterThan">
      <formula>1.1</formula>
    </cfRule>
  </conditionalFormatting>
  <conditionalFormatting sqref="J23:M23">
    <cfRule type="cellIs" dxfId="9" priority="136" stopIfTrue="1" operator="greaterThan">
      <formula>1.1</formula>
    </cfRule>
  </conditionalFormatting>
  <conditionalFormatting sqref="V24:Y24 J19 J20:M22 L19 J12:M18 J11:L11 J5:M10">
    <cfRule type="cellIs" dxfId="8" priority="89" operator="greaterThan">
      <formula>1.1</formula>
    </cfRule>
  </conditionalFormatting>
  <conditionalFormatting sqref="J19 J20:M22 L19 J12:M18 J11:L11 J5:M10">
    <cfRule type="cellIs" dxfId="7" priority="43" operator="lessThan">
      <formula>0.9</formula>
    </cfRule>
  </conditionalFormatting>
  <conditionalFormatting sqref="V23:Y23">
    <cfRule type="cellIs" dxfId="6" priority="5" operator="lessThan">
      <formula>0.9</formula>
    </cfRule>
    <cfRule type="cellIs" dxfId="5" priority="6" operator="greaterThan">
      <formula>1.1</formula>
    </cfRule>
  </conditionalFormatting>
  <conditionalFormatting sqref="V23:Y23">
    <cfRule type="cellIs" dxfId="4" priority="7" stopIfTrue="1" operator="greaterThan">
      <formula>1.1</formula>
    </cfRule>
  </conditionalFormatting>
  <conditionalFormatting sqref="V11:X20 Y11:Y16 V5:Y9">
    <cfRule type="cellIs" dxfId="3" priority="4" operator="greaterThan">
      <formula>1.1</formula>
    </cfRule>
  </conditionalFormatting>
  <conditionalFormatting sqref="Y10:Y16 V10:X22 V5:Y9">
    <cfRule type="cellIs" dxfId="2" priority="3" operator="lessThan">
      <formula>0.9</formula>
    </cfRule>
  </conditionalFormatting>
  <conditionalFormatting sqref="Y18:Y20 V21:Y22 V10:Y10">
    <cfRule type="cellIs" dxfId="1" priority="2" operator="greaterThan">
      <formula>1.1</formula>
    </cfRule>
  </conditionalFormatting>
  <conditionalFormatting sqref="Y18:Y22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http://schemas.microsoft.com/office/2006/metadata/properties"/>
    <ds:schemaRef ds:uri="http://www.w3.org/XML/1998/namespace"/>
    <ds:schemaRef ds:uri="5789755c-de38-4fe3-9623-40afa3bba1e2"/>
    <ds:schemaRef ds:uri="http://schemas.openxmlformats.org/package/2006/metadata/core-properties"/>
    <ds:schemaRef ds:uri="32678723-8c06-45e1-8bd0-318b9868a43d"/>
    <ds:schemaRef ds:uri="http://purl.org/dc/dcmitype/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Tuong Vinh Canh</cp:lastModifiedBy>
  <dcterms:created xsi:type="dcterms:W3CDTF">2020-10-14T18:38:48Z</dcterms:created>
  <dcterms:modified xsi:type="dcterms:W3CDTF">2025-03-12T10:31:51Z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