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SafeCare\"/>
    </mc:Choice>
  </mc:AlternateContent>
  <bookViews>
    <workbookView xWindow="0" yWindow="0" windowWidth="17250" windowHeight="703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6" i="1"/>
  <c r="Q22" i="1" l="1"/>
  <c r="J18" i="1" l="1"/>
  <c r="M6" i="1" l="1"/>
  <c r="M7" i="1"/>
  <c r="M8" i="1"/>
  <c r="M9" i="1"/>
  <c r="M11" i="1"/>
  <c r="M12" i="1"/>
  <c r="M13" i="1"/>
  <c r="M14" i="1"/>
  <c r="M15" i="1"/>
  <c r="M16" i="1"/>
  <c r="M17" i="1"/>
  <c r="M19" i="1"/>
  <c r="M20" i="1"/>
  <c r="M21" i="1"/>
  <c r="M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9" i="1"/>
  <c r="K20" i="1"/>
  <c r="K21" i="1"/>
  <c r="K5" i="1"/>
  <c r="J7" i="1"/>
  <c r="J8" i="1"/>
  <c r="J10" i="1"/>
  <c r="J11" i="1"/>
  <c r="J12" i="1"/>
  <c r="J13" i="1"/>
  <c r="J14" i="1"/>
  <c r="J15" i="1"/>
  <c r="J16" i="1"/>
  <c r="J17" i="1"/>
  <c r="J19" i="1"/>
  <c r="J20" i="1"/>
  <c r="J21" i="1"/>
  <c r="J5" i="1"/>
  <c r="N6" i="1" l="1"/>
  <c r="N7" i="1" l="1"/>
  <c r="G22" i="1" l="1"/>
  <c r="F22" i="1"/>
  <c r="L22" i="1" l="1"/>
  <c r="N5" i="1"/>
  <c r="O5" i="1"/>
  <c r="P5" i="1" l="1"/>
  <c r="E22" i="1"/>
  <c r="D22" i="1"/>
  <c r="C22" i="1"/>
  <c r="B22" i="1"/>
  <c r="K22" i="1" l="1"/>
  <c r="J22" i="1"/>
  <c r="O6" i="1"/>
  <c r="N8" i="1"/>
  <c r="O8" i="1"/>
  <c r="O7" i="1"/>
  <c r="P7" i="1" s="1"/>
  <c r="P6" i="1" l="1"/>
  <c r="P8" i="1"/>
  <c r="O21" i="1" l="1"/>
  <c r="N21" i="1"/>
  <c r="O20" i="1"/>
  <c r="N20" i="1"/>
  <c r="O19" i="1"/>
  <c r="N19" i="1"/>
  <c r="N18" i="1"/>
  <c r="O18" i="1"/>
  <c r="N17" i="1"/>
  <c r="O17" i="1"/>
  <c r="N16" i="1"/>
  <c r="O16" i="1"/>
  <c r="O15" i="1"/>
  <c r="N15" i="1"/>
  <c r="N14" i="1"/>
  <c r="O14" i="1"/>
  <c r="O13" i="1"/>
  <c r="N13" i="1"/>
  <c r="N12" i="1"/>
  <c r="O12" i="1"/>
  <c r="O11" i="1"/>
  <c r="N11" i="1"/>
  <c r="N9" i="1"/>
  <c r="O9" i="1"/>
  <c r="N22" i="1" l="1"/>
  <c r="O22" i="1"/>
  <c r="P21" i="1"/>
  <c r="P13" i="1"/>
  <c r="P12" i="1"/>
  <c r="P17" i="1"/>
  <c r="P15" i="1"/>
  <c r="P19" i="1"/>
  <c r="P11" i="1"/>
  <c r="P20" i="1"/>
  <c r="P18" i="1"/>
  <c r="P9" i="1"/>
  <c r="P14" i="1"/>
  <c r="P16" i="1"/>
  <c r="P22" i="1" l="1"/>
  <c r="I22" i="1"/>
  <c r="H22" i="1"/>
  <c r="M22" i="1" l="1"/>
</calcChain>
</file>

<file path=xl/sharedStrings.xml><?xml version="1.0" encoding="utf-8"?>
<sst xmlns="http://schemas.openxmlformats.org/spreadsheetml/2006/main" count="89" uniqueCount="33">
  <si>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</si>
  <si>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</si>
  <si>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</si>
  <si>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</si>
  <si>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</si>
  <si>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</si>
  <si>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</si>
  <si>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</si>
  <si>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</si>
  <si>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Farndale</t>
  </si>
  <si>
    <t>Granby</t>
  </si>
  <si>
    <t>ITU/HDU</t>
  </si>
  <si>
    <t>Littondale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</si>
  <si>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</si>
  <si>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</si>
  <si>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</si>
  <si>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</si>
  <si>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</si>
  <si>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</si>
  <si>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</si>
  <si>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</si>
  <si>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</si>
  <si>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</si>
  <si>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</si>
  <si>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</si>
  <si>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-</t>
  </si>
  <si>
    <t>Acute Frailty Unit</t>
  </si>
  <si>
    <t>Lascelles</t>
  </si>
  <si>
    <t>Rowan</t>
  </si>
  <si>
    <t>Wensleydale</t>
  </si>
  <si>
    <t>Fountains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</si>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</sst>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 style="hair">
        <color indexed="64"/>
      </left>
      <right style="hair">
        <color indexed="64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8" xfId="0" applyFont="1" applyFill="1" applyBorder="1"/>
    <xf numFmtId="9" fontId="2" fillId="2" borderId="10" xfId="1" applyFont="1" applyFill="1" applyBorder="1"/>
    <xf numFmtId="9" fontId="2" fillId="2" borderId="8" xfId="1" applyFont="1" applyFill="1" applyBorder="1"/>
    <xf numFmtId="9" fontId="2" fillId="2" borderId="9" xfId="1" applyFont="1" applyFill="1" applyBorder="1"/>
    <xf numFmtId="0" fontId="2" fillId="2" borderId="11" xfId="0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0" fontId="2" fillId="2" borderId="13" xfId="0" applyFont="1" applyFill="1" applyBorder="1"/>
    <xf numFmtId="0" fontId="0" fillId="2" borderId="14" xfId="0" applyFill="1" applyBorder="1"/>
    <xf numFmtId="164" fontId="2" fillId="2" borderId="15" xfId="0" applyNumberFormat="1" applyFont="1" applyFill="1" applyBorder="1"/>
    <xf numFmtId="0" fontId="0" fillId="0" borderId="2" xfId="0" applyFill="1" applyBorder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3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Border="1"/>
    <xf numFmtId="0" fontId="0" fillId="0" borderId="0" xfId="0" applyFill="1"/>
    <xf numFmtId="0" fontId="0" fillId="2" borderId="1" xfId="0" applyFont="1" applyFill="1" applyBorder="1"/>
    <xf numFmtId="0" fontId="0" fillId="2" borderId="2" xfId="0" applyFill="1" applyBorder="1"/>
    <xf numFmtId="164" fontId="0" fillId="2" borderId="13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2" fontId="2" fillId="2" borderId="9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12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5">
    <cellStyle name="Normal" xfId="0" builtinId="0"/>
    <cellStyle name="Normal 2" xfId="2"/>
    <cellStyle name="Normal 3" xfId="4"/>
    <cellStyle name="Percent" xfId="1" builtinId="5"/>
    <cellStyle name="Percent 2" xfId="3"/>
  </cellStyles>
  <dxfs count="12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zoomScale="90" zoomScaleNormal="90" workbookViewId="0">
      <pane ySplit="1" topLeftCell="A2" activePane="bottomLeft" state="frozen"/>
      <selection pane="bottomLeft" activeCell="A5" sqref="A5"/>
    </sheetView>
  </sheetViews>
  <sheetFormatPr defaultColWidth="9.08984375" defaultRowHeight="14.5" x14ac:dyDescent="0.35"/>
  <cols>
    <col min="1" max="1" width="19.90625" style="1" bestFit="1" customWidth="1"/>
    <col min="2" max="2" width="8.36328125" style="1" bestFit="1" customWidth="1"/>
    <col min="3" max="3" width="10.08984375" style="1" customWidth="1"/>
    <col min="4" max="4" width="10.90625" style="1" customWidth="1"/>
    <col min="5" max="5" width="9" style="1" bestFit="1" customWidth="1"/>
    <col min="6" max="6" width="8.36328125" style="1" bestFit="1" customWidth="1"/>
    <col min="7" max="7" width="9.81640625" style="1" customWidth="1"/>
    <col min="8" max="8" width="8.36328125" style="1" bestFit="1" customWidth="1"/>
    <col min="9" max="9" width="8" style="1" bestFit="1" customWidth="1"/>
    <col min="10" max="10" width="9" style="1" bestFit="1" customWidth="1"/>
    <col min="11" max="11" width="7.90625" style="1" bestFit="1" customWidth="1"/>
    <col min="12" max="12" width="8" style="1" customWidth="1"/>
    <col min="13" max="13" width="7.9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5.54296875" style="1" bestFit="1" customWidth="1"/>
    <col min="20" max="20" width="7.453125" style="1" bestFit="1" customWidth="1"/>
    <col min="21" max="21" width="19.90625" style="1" bestFit="1" customWidth="1"/>
    <col min="22" max="22" width="9.6328125" style="1" bestFit="1" customWidth="1"/>
    <col min="23" max="25" width="7.08984375" style="1" bestFit="1" customWidth="1"/>
    <col min="26" max="26" width="8" style="1" customWidth="1"/>
    <col min="27" max="27" width="7.90625" style="1" customWidth="1"/>
    <col min="28" max="28" width="7.453125" style="1" bestFit="1" customWidth="1"/>
    <col min="29" max="16384" width="9.08984375" style="1"/>
  </cols>
  <sheetData>
    <row r="1" spans="1:28" x14ac:dyDescent="0.35">
      <c r="B1" s="55" t="s">
        <v>32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7"/>
      <c r="U1" s="63" t="s">
        <v>31</v>
      </c>
      <c r="V1" s="64"/>
      <c r="W1" s="64"/>
      <c r="X1" s="64"/>
      <c r="Y1" s="64"/>
      <c r="Z1" s="64"/>
      <c r="AA1" s="64"/>
      <c r="AB1" s="64"/>
    </row>
    <row r="2" spans="1:28" x14ac:dyDescent="0.35">
      <c r="A2" s="8"/>
      <c r="B2" s="61" t="s">
        <v>0</v>
      </c>
      <c r="C2" s="58"/>
      <c r="D2" s="58"/>
      <c r="E2" s="59"/>
      <c r="F2" s="61" t="s">
        <v>1</v>
      </c>
      <c r="G2" s="58"/>
      <c r="H2" s="58"/>
      <c r="I2" s="59"/>
      <c r="J2" s="61" t="s">
        <v>0</v>
      </c>
      <c r="K2" s="58"/>
      <c r="L2" s="58" t="s">
        <v>1</v>
      </c>
      <c r="M2" s="59"/>
      <c r="N2" s="61" t="s">
        <v>2</v>
      </c>
      <c r="O2" s="58"/>
      <c r="P2" s="59"/>
      <c r="Q2" s="9" t="s">
        <v>19</v>
      </c>
      <c r="R2" s="61" t="s">
        <v>21</v>
      </c>
      <c r="S2" s="58"/>
      <c r="T2" s="62"/>
      <c r="U2" s="54"/>
      <c r="V2" s="58" t="s">
        <v>0</v>
      </c>
      <c r="W2" s="58"/>
      <c r="X2" s="58" t="s">
        <v>1</v>
      </c>
      <c r="Y2" s="59"/>
      <c r="Z2" s="60" t="s">
        <v>21</v>
      </c>
      <c r="AA2" s="60"/>
      <c r="AB2" s="60"/>
    </row>
    <row r="3" spans="1:28" x14ac:dyDescent="0.35">
      <c r="A3" s="8"/>
      <c r="B3" s="61" t="s">
        <v>3</v>
      </c>
      <c r="C3" s="58"/>
      <c r="D3" s="58" t="s">
        <v>4</v>
      </c>
      <c r="E3" s="59"/>
      <c r="F3" s="61" t="s">
        <v>3</v>
      </c>
      <c r="G3" s="58"/>
      <c r="H3" s="58" t="s">
        <v>4</v>
      </c>
      <c r="I3" s="59"/>
      <c r="J3" s="22" t="s">
        <v>3</v>
      </c>
      <c r="K3" s="23" t="s">
        <v>4</v>
      </c>
      <c r="L3" s="23" t="s">
        <v>3</v>
      </c>
      <c r="M3" s="24" t="s">
        <v>4</v>
      </c>
      <c r="N3" s="10" t="s">
        <v>3</v>
      </c>
      <c r="O3" s="11" t="s">
        <v>4</v>
      </c>
      <c r="P3" s="12" t="s">
        <v>2</v>
      </c>
      <c r="Q3" s="9" t="s">
        <v>20</v>
      </c>
      <c r="R3" s="10" t="s">
        <v>3</v>
      </c>
      <c r="S3" s="11" t="s">
        <v>4</v>
      </c>
      <c r="T3" s="34" t="s">
        <v>5</v>
      </c>
      <c r="U3" s="11"/>
      <c r="V3" s="23" t="s">
        <v>3</v>
      </c>
      <c r="W3" s="23" t="s">
        <v>4</v>
      </c>
      <c r="X3" s="23" t="s">
        <v>3</v>
      </c>
      <c r="Y3" s="24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18</v>
      </c>
      <c r="K4" s="19" t="s">
        <v>18</v>
      </c>
      <c r="L4" s="19" t="s">
        <v>18</v>
      </c>
      <c r="M4" s="20" t="s">
        <v>18</v>
      </c>
      <c r="N4" s="15"/>
      <c r="O4" s="16"/>
      <c r="P4" s="17"/>
      <c r="Q4" s="21"/>
      <c r="R4" s="15"/>
      <c r="S4" s="16"/>
      <c r="T4" s="35"/>
      <c r="U4" s="16"/>
      <c r="V4" s="19" t="s">
        <v>18</v>
      </c>
      <c r="W4" s="19" t="s">
        <v>18</v>
      </c>
      <c r="X4" s="19" t="s">
        <v>18</v>
      </c>
      <c r="Y4" s="20" t="s">
        <v>18</v>
      </c>
      <c r="Z4" s="15"/>
      <c r="AA4" s="16"/>
      <c r="AB4" s="16"/>
    </row>
    <row r="5" spans="1:28" ht="15" thickTop="1" x14ac:dyDescent="0.35">
      <c r="A5" s="45" t="s">
        <v>26</v>
      </c>
      <c r="B5">
        <v>1485</v>
      </c>
      <c r="C5">
        <v>1414.5</v>
      </c>
      <c r="D5">
        <v>1290</v>
      </c>
      <c r="E5">
        <v>1538.75</v>
      </c>
      <c r="F5" s="3">
        <v>990</v>
      </c>
      <c r="G5" s="4">
        <v>1288.25</v>
      </c>
      <c r="H5" s="4">
        <v>660</v>
      </c>
      <c r="I5" s="2">
        <v>1119.25</v>
      </c>
      <c r="J5" s="5">
        <f>C5/B5</f>
        <v>0.95252525252525255</v>
      </c>
      <c r="K5" s="6">
        <f>E5/D5</f>
        <v>1.192829457364341</v>
      </c>
      <c r="L5" s="6">
        <f>G5/F5</f>
        <v>1.3012626262626263</v>
      </c>
      <c r="M5" s="7">
        <f>I5/H5</f>
        <v>1.6958333333333333</v>
      </c>
      <c r="N5" s="3">
        <f>C5+G5</f>
        <v>2702.75</v>
      </c>
      <c r="O5" s="4">
        <f>E5+I5</f>
        <v>2658</v>
      </c>
      <c r="P5" s="2">
        <f>N5+O5</f>
        <v>5360.75</v>
      </c>
      <c r="Q5" s="46">
        <v>610</v>
      </c>
      <c r="R5" s="48">
        <v>4.430737704918033</v>
      </c>
      <c r="S5" s="49">
        <v>4.3573770491803279</v>
      </c>
      <c r="T5" s="47">
        <v>8.7881147540983608</v>
      </c>
      <c r="U5" s="45" t="s">
        <v>26</v>
      </c>
      <c r="V5" s="5">
        <v>0.97643097643097643</v>
      </c>
      <c r="W5" s="6">
        <v>1.1490372593148286</v>
      </c>
      <c r="X5" s="6">
        <v>1.238514173998045</v>
      </c>
      <c r="Y5" s="7">
        <v>1.5498533724340176</v>
      </c>
      <c r="Z5" s="48">
        <v>4.4964769647696476</v>
      </c>
      <c r="AA5" s="49">
        <v>4.2092140921409209</v>
      </c>
      <c r="AB5" s="47">
        <v>8.7056910569105685</v>
      </c>
    </row>
    <row r="6" spans="1:28" x14ac:dyDescent="0.35">
      <c r="A6" s="2" t="s">
        <v>22</v>
      </c>
      <c r="B6">
        <v>1785</v>
      </c>
      <c r="C6">
        <v>1703.7333333333333</v>
      </c>
      <c r="D6">
        <v>1650</v>
      </c>
      <c r="E6">
        <v>1647.7333333333333</v>
      </c>
      <c r="F6" s="3">
        <v>1320</v>
      </c>
      <c r="G6" s="4">
        <v>1298</v>
      </c>
      <c r="H6" s="4">
        <v>990</v>
      </c>
      <c r="I6" s="2">
        <v>1330.25</v>
      </c>
      <c r="J6" s="5">
        <f>C6/B6</f>
        <v>0.95447245564892624</v>
      </c>
      <c r="K6" s="6">
        <f t="shared" ref="K6:K21" si="0">E6/D6</f>
        <v>0.99862626262626264</v>
      </c>
      <c r="L6" s="6">
        <f t="shared" ref="L6:L21" si="1">G6/F6</f>
        <v>0.98333333333333328</v>
      </c>
      <c r="M6" s="7">
        <f t="shared" ref="M6:M21" si="2">I6/H6</f>
        <v>1.3436868686868686</v>
      </c>
      <c r="N6" s="3">
        <f>C6+G6</f>
        <v>3001.7333333333336</v>
      </c>
      <c r="O6" s="4">
        <f>E6+I6</f>
        <v>2977.9833333333336</v>
      </c>
      <c r="P6" s="2">
        <f>N6+O6</f>
        <v>5979.7166666666672</v>
      </c>
      <c r="Q6" s="37">
        <v>922</v>
      </c>
      <c r="R6" s="38">
        <v>3.2556760665220539</v>
      </c>
      <c r="S6" s="39">
        <v>3.2299168474331168</v>
      </c>
      <c r="T6" s="40">
        <v>6.4855929139551707</v>
      </c>
      <c r="U6" s="1" t="s">
        <v>22</v>
      </c>
      <c r="V6" s="5">
        <v>0.97179904219752422</v>
      </c>
      <c r="W6" s="6">
        <v>1.0302443792766374</v>
      </c>
      <c r="X6" s="6">
        <v>0.96847507331378302</v>
      </c>
      <c r="Y6" s="7">
        <v>1.3507657217334637</v>
      </c>
      <c r="Z6" s="38">
        <v>3.2912085976039469</v>
      </c>
      <c r="AA6" s="39">
        <v>3.3175475687103591</v>
      </c>
      <c r="AB6" s="40">
        <v>6.608756166314306</v>
      </c>
    </row>
    <row r="7" spans="1:28" x14ac:dyDescent="0.35">
      <c r="A7" s="2" t="s">
        <v>9</v>
      </c>
      <c r="B7">
        <v>1785</v>
      </c>
      <c r="C7">
        <v>1736.3333333333335</v>
      </c>
      <c r="D7">
        <v>1575</v>
      </c>
      <c r="E7">
        <v>1390.7333333333333</v>
      </c>
      <c r="F7" s="3">
        <v>1320</v>
      </c>
      <c r="G7" s="4">
        <v>1320</v>
      </c>
      <c r="H7" s="4">
        <v>990</v>
      </c>
      <c r="I7" s="2">
        <v>1177</v>
      </c>
      <c r="J7" s="5">
        <f t="shared" ref="J7:J21" si="3">C7/B7</f>
        <v>0.97273576097105519</v>
      </c>
      <c r="K7" s="6">
        <f t="shared" si="0"/>
        <v>0.88300529100529102</v>
      </c>
      <c r="L7" s="6">
        <f t="shared" si="1"/>
        <v>1</v>
      </c>
      <c r="M7" s="7">
        <f t="shared" si="2"/>
        <v>1.1888888888888889</v>
      </c>
      <c r="N7" s="3">
        <f>C7+G7</f>
        <v>3056.3333333333335</v>
      </c>
      <c r="O7" s="4">
        <f t="shared" ref="O7:O12" si="4">E7+I7</f>
        <v>2567.7333333333336</v>
      </c>
      <c r="P7" s="2">
        <f>N7+O7</f>
        <v>5624.0666666666675</v>
      </c>
      <c r="Q7" s="37">
        <v>806</v>
      </c>
      <c r="R7" s="38">
        <v>3.7919768403639371</v>
      </c>
      <c r="S7" s="39">
        <v>3.1857733664185282</v>
      </c>
      <c r="T7" s="40">
        <v>6.9777502067824644</v>
      </c>
      <c r="U7" s="2" t="s">
        <v>9</v>
      </c>
      <c r="V7" s="5">
        <v>0.99412668293123696</v>
      </c>
      <c r="W7" s="6">
        <v>1.0024577572964672</v>
      </c>
      <c r="X7" s="6">
        <v>1.0025048875855329</v>
      </c>
      <c r="Y7" s="7">
        <v>1.3550016291951776</v>
      </c>
      <c r="Z7" s="38">
        <v>3.9422208538587844</v>
      </c>
      <c r="AA7" s="39">
        <v>3.716338259441708</v>
      </c>
      <c r="AB7" s="40">
        <v>7.6585591133004938</v>
      </c>
    </row>
    <row r="8" spans="1:28" x14ac:dyDescent="0.35">
      <c r="A8" s="2" t="s">
        <v>30</v>
      </c>
      <c r="B8">
        <v>1785</v>
      </c>
      <c r="C8">
        <v>1740.5</v>
      </c>
      <c r="D8">
        <v>1350</v>
      </c>
      <c r="E8">
        <v>1504</v>
      </c>
      <c r="F8" s="3">
        <v>1650</v>
      </c>
      <c r="G8" s="4">
        <v>1544.5</v>
      </c>
      <c r="H8" s="4">
        <v>990</v>
      </c>
      <c r="I8" s="2">
        <v>1001</v>
      </c>
      <c r="J8" s="5">
        <f t="shared" si="3"/>
        <v>0.97507002801120446</v>
      </c>
      <c r="K8" s="6">
        <f t="shared" si="0"/>
        <v>1.114074074074074</v>
      </c>
      <c r="L8" s="6">
        <f t="shared" si="1"/>
        <v>0.93606060606060604</v>
      </c>
      <c r="M8" s="7">
        <f t="shared" si="2"/>
        <v>1.0111111111111111</v>
      </c>
      <c r="N8" s="3">
        <f>C8+G8</f>
        <v>3285</v>
      </c>
      <c r="O8" s="4">
        <f>E8+I8</f>
        <v>2505</v>
      </c>
      <c r="P8" s="2">
        <f>N8+O8</f>
        <v>5790</v>
      </c>
      <c r="Q8" s="37">
        <v>604</v>
      </c>
      <c r="R8" s="38">
        <v>5.4387417218543046</v>
      </c>
      <c r="S8" s="39">
        <v>4.1473509933774837</v>
      </c>
      <c r="T8" s="40">
        <v>9.5860927152317874</v>
      </c>
      <c r="U8" s="2" t="s">
        <v>30</v>
      </c>
      <c r="V8" s="5">
        <v>0.92414385108882258</v>
      </c>
      <c r="W8" s="6">
        <v>1.0759856630824374</v>
      </c>
      <c r="X8" s="6">
        <v>0.9145161290322581</v>
      </c>
      <c r="Y8" s="7">
        <v>1.032258064516129</v>
      </c>
      <c r="Z8" s="38">
        <v>5.430671103716028</v>
      </c>
      <c r="AA8" s="39">
        <v>4.2545757071547419</v>
      </c>
      <c r="AB8" s="40">
        <v>9.6852468108707708</v>
      </c>
    </row>
    <row r="9" spans="1:28" s="44" customFormat="1" x14ac:dyDescent="0.35">
      <c r="A9" s="41" t="s">
        <v>10</v>
      </c>
      <c r="B9">
        <v>1409.25</v>
      </c>
      <c r="C9">
        <v>1134</v>
      </c>
      <c r="D9">
        <v>1290</v>
      </c>
      <c r="E9">
        <v>1272</v>
      </c>
      <c r="F9" s="3">
        <v>990</v>
      </c>
      <c r="G9" s="4">
        <v>980</v>
      </c>
      <c r="H9" s="4">
        <v>990</v>
      </c>
      <c r="I9" s="2">
        <v>1166</v>
      </c>
      <c r="J9" s="5">
        <f>C9/B9</f>
        <v>0.80468334220329962</v>
      </c>
      <c r="K9" s="6">
        <f t="shared" si="0"/>
        <v>0.98604651162790702</v>
      </c>
      <c r="L9" s="6">
        <f t="shared" si="1"/>
        <v>0.98989898989898994</v>
      </c>
      <c r="M9" s="7">
        <f t="shared" si="2"/>
        <v>1.1777777777777778</v>
      </c>
      <c r="N9" s="3">
        <f t="shared" ref="N9:N16" si="5">C9+G9</f>
        <v>2114</v>
      </c>
      <c r="O9" s="4">
        <f t="shared" si="4"/>
        <v>2438</v>
      </c>
      <c r="P9" s="2">
        <f t="shared" ref="P9:P21" si="6">N9+O9</f>
        <v>4552</v>
      </c>
      <c r="Q9" s="37">
        <v>621</v>
      </c>
      <c r="R9" s="38">
        <v>3.4041867954911433</v>
      </c>
      <c r="S9" s="39">
        <v>3.925925925925926</v>
      </c>
      <c r="T9" s="40">
        <v>7.3301127214170689</v>
      </c>
      <c r="U9" s="2" t="s">
        <v>10</v>
      </c>
      <c r="V9" s="5">
        <v>0.84199633374726524</v>
      </c>
      <c r="W9" s="6">
        <v>0.94973743435858959</v>
      </c>
      <c r="X9" s="6">
        <v>1</v>
      </c>
      <c r="Y9" s="7">
        <v>0.99120234604105573</v>
      </c>
      <c r="Z9" s="38">
        <v>3.3941372247823862</v>
      </c>
      <c r="AA9" s="39">
        <v>3.5023041474654377</v>
      </c>
      <c r="AB9" s="40">
        <v>6.8964413722478248</v>
      </c>
    </row>
    <row r="10" spans="1:28" x14ac:dyDescent="0.35">
      <c r="A10" s="2" t="s">
        <v>11</v>
      </c>
      <c r="B10">
        <v>2250</v>
      </c>
      <c r="C10">
        <v>2215.1666666666665</v>
      </c>
      <c r="D10">
        <v>450</v>
      </c>
      <c r="E10">
        <v>290.25</v>
      </c>
      <c r="F10">
        <v>1650</v>
      </c>
      <c r="G10">
        <v>1984</v>
      </c>
      <c r="H10">
        <v>0</v>
      </c>
      <c r="I10">
        <v>319</v>
      </c>
      <c r="J10" s="5">
        <f t="shared" si="3"/>
        <v>0.98451851851851846</v>
      </c>
      <c r="K10" s="6">
        <f t="shared" si="0"/>
        <v>0.64500000000000002</v>
      </c>
      <c r="L10" s="6">
        <f t="shared" si="1"/>
        <v>1.2024242424242424</v>
      </c>
      <c r="M10" s="4">
        <v>0</v>
      </c>
      <c r="N10" s="3" t="s">
        <v>25</v>
      </c>
      <c r="O10" s="4" t="s">
        <v>25</v>
      </c>
      <c r="P10" s="2" t="s">
        <v>25</v>
      </c>
      <c r="Q10" s="37">
        <v>181</v>
      </c>
      <c r="R10" s="38">
        <v>23.199815837937383</v>
      </c>
      <c r="S10" s="39">
        <v>3.3660220994475138</v>
      </c>
      <c r="T10" s="40">
        <v>26.565837937384895</v>
      </c>
      <c r="U10" s="2" t="s">
        <v>11</v>
      </c>
      <c r="V10" s="5">
        <v>0.96301075268817204</v>
      </c>
      <c r="W10" s="6">
        <v>0.52903225806451615</v>
      </c>
      <c r="X10" s="6">
        <v>1.1439882697947215</v>
      </c>
      <c r="Y10" s="7">
        <v>0</v>
      </c>
      <c r="Z10" s="38">
        <v>25.237951807228917</v>
      </c>
      <c r="AA10" s="39">
        <v>2.8795180722891565</v>
      </c>
      <c r="AB10" s="40">
        <v>28.117469879518072</v>
      </c>
    </row>
    <row r="11" spans="1:28" x14ac:dyDescent="0.35">
      <c r="A11" s="2" t="s">
        <v>24</v>
      </c>
      <c r="B11">
        <v>1785</v>
      </c>
      <c r="C11">
        <v>1768.25</v>
      </c>
      <c r="D11">
        <v>1650</v>
      </c>
      <c r="E11">
        <v>1881.25</v>
      </c>
      <c r="F11" s="3">
        <v>1320</v>
      </c>
      <c r="G11" s="4">
        <v>1287</v>
      </c>
      <c r="H11" s="4">
        <v>990</v>
      </c>
      <c r="I11" s="2">
        <v>1598.8333333333333</v>
      </c>
      <c r="J11" s="5">
        <f t="shared" si="3"/>
        <v>0.99061624649859947</v>
      </c>
      <c r="K11" s="6">
        <f t="shared" si="0"/>
        <v>1.1401515151515151</v>
      </c>
      <c r="L11" s="6">
        <f t="shared" si="1"/>
        <v>0.97499999999999998</v>
      </c>
      <c r="M11" s="7">
        <f t="shared" si="2"/>
        <v>1.614983164983165</v>
      </c>
      <c r="N11" s="3">
        <f t="shared" si="5"/>
        <v>3055.25</v>
      </c>
      <c r="O11" s="4">
        <f t="shared" si="4"/>
        <v>3480.083333333333</v>
      </c>
      <c r="P11" s="2">
        <f t="shared" si="6"/>
        <v>6535.333333333333</v>
      </c>
      <c r="Q11" s="37">
        <v>888</v>
      </c>
      <c r="R11" s="38">
        <v>3.4405968468468466</v>
      </c>
      <c r="S11" s="39">
        <v>3.9190127627627622</v>
      </c>
      <c r="T11" s="40">
        <v>7.3596096096096089</v>
      </c>
      <c r="U11" s="2" t="s">
        <v>24</v>
      </c>
      <c r="V11" s="5">
        <v>1.030044275774826</v>
      </c>
      <c r="W11" s="6">
        <v>1.1060117302052785</v>
      </c>
      <c r="X11" s="6">
        <v>0.97580645161290325</v>
      </c>
      <c r="Y11" s="7">
        <v>1.5689149560117301</v>
      </c>
      <c r="Z11" s="38">
        <v>3.4815912356321843</v>
      </c>
      <c r="AA11" s="39">
        <v>3.7615840517241379</v>
      </c>
      <c r="AB11" s="40">
        <v>7.2431752873563218</v>
      </c>
    </row>
    <row r="12" spans="1:28" x14ac:dyDescent="0.35">
      <c r="A12" s="2" t="s">
        <v>27</v>
      </c>
      <c r="B12">
        <v>945</v>
      </c>
      <c r="C12">
        <v>901.41666666666652</v>
      </c>
      <c r="D12">
        <v>960</v>
      </c>
      <c r="E12">
        <v>925.16666666666674</v>
      </c>
      <c r="F12" s="3">
        <v>660</v>
      </c>
      <c r="G12" s="4">
        <v>661</v>
      </c>
      <c r="H12" s="4">
        <v>330</v>
      </c>
      <c r="I12" s="2">
        <v>528</v>
      </c>
      <c r="J12" s="5">
        <f t="shared" si="3"/>
        <v>0.95388007054673707</v>
      </c>
      <c r="K12" s="6">
        <f t="shared" si="0"/>
        <v>0.96371527777777788</v>
      </c>
      <c r="L12" s="6">
        <f t="shared" si="1"/>
        <v>1.0015151515151515</v>
      </c>
      <c r="M12" s="7">
        <f t="shared" si="2"/>
        <v>1.6</v>
      </c>
      <c r="N12" s="3">
        <f t="shared" si="5"/>
        <v>1562.4166666666665</v>
      </c>
      <c r="O12" s="4">
        <f t="shared" si="4"/>
        <v>1453.1666666666667</v>
      </c>
      <c r="P12" s="2">
        <f t="shared" si="6"/>
        <v>3015.583333333333</v>
      </c>
      <c r="Q12" s="37">
        <v>378</v>
      </c>
      <c r="R12" s="38">
        <v>4.1333774250440909</v>
      </c>
      <c r="S12" s="39">
        <v>3.844356261022928</v>
      </c>
      <c r="T12" s="40">
        <v>7.9777336860670189</v>
      </c>
      <c r="U12" s="2" t="s">
        <v>27</v>
      </c>
      <c r="V12" s="5">
        <v>0.97182112988564584</v>
      </c>
      <c r="W12" s="6">
        <v>0.86416330645161288</v>
      </c>
      <c r="X12" s="6">
        <v>1.0087976539589443</v>
      </c>
      <c r="Y12" s="7">
        <v>1.2140273704789832</v>
      </c>
      <c r="Z12" s="38">
        <v>4.6373465533522182</v>
      </c>
      <c r="AA12" s="39">
        <v>3.6012275731822476</v>
      </c>
      <c r="AB12" s="40">
        <v>8.2385741265344645</v>
      </c>
    </row>
    <row r="13" spans="1:28" x14ac:dyDescent="0.35">
      <c r="A13" s="2" t="s">
        <v>12</v>
      </c>
      <c r="B13">
        <v>1785</v>
      </c>
      <c r="C13">
        <v>1850.0833333333333</v>
      </c>
      <c r="D13">
        <v>1575</v>
      </c>
      <c r="E13">
        <v>1720.75</v>
      </c>
      <c r="F13" s="3">
        <v>990</v>
      </c>
      <c r="G13" s="4">
        <v>1014.25</v>
      </c>
      <c r="H13" s="4">
        <v>660</v>
      </c>
      <c r="I13" s="2">
        <v>814</v>
      </c>
      <c r="J13" s="5">
        <f t="shared" si="3"/>
        <v>1.0364612511671334</v>
      </c>
      <c r="K13" s="6">
        <f t="shared" si="0"/>
        <v>1.0925396825396825</v>
      </c>
      <c r="L13" s="6">
        <f t="shared" si="1"/>
        <v>1.0244949494949496</v>
      </c>
      <c r="M13" s="7">
        <f t="shared" si="2"/>
        <v>1.2333333333333334</v>
      </c>
      <c r="N13" s="3">
        <f t="shared" si="5"/>
        <v>2864.333333333333</v>
      </c>
      <c r="O13" s="4">
        <f>E13+I13</f>
        <v>2534.75</v>
      </c>
      <c r="P13" s="2">
        <f t="shared" si="6"/>
        <v>5399.083333333333</v>
      </c>
      <c r="Q13" s="37">
        <v>567</v>
      </c>
      <c r="R13" s="38">
        <v>5.0517342739564954</v>
      </c>
      <c r="S13" s="39">
        <v>4.4704585537918868</v>
      </c>
      <c r="T13" s="40">
        <v>9.5221928277483823</v>
      </c>
      <c r="U13" s="2" t="s">
        <v>12</v>
      </c>
      <c r="V13" s="5">
        <v>1.0295473027920845</v>
      </c>
      <c r="W13" s="6">
        <v>0.98755760368663592</v>
      </c>
      <c r="X13" s="6">
        <v>1.0009775171065494</v>
      </c>
      <c r="Y13" s="7">
        <v>0.92569240795047247</v>
      </c>
      <c r="Z13" s="38">
        <v>4.2362318840579709</v>
      </c>
      <c r="AA13" s="39">
        <v>3.7017874396135269</v>
      </c>
      <c r="AB13" s="40">
        <v>7.9380193236714982</v>
      </c>
    </row>
    <row r="14" spans="1:28" x14ac:dyDescent="0.35">
      <c r="A14" s="2" t="s">
        <v>13</v>
      </c>
      <c r="B14">
        <v>3237.0967741935483</v>
      </c>
      <c r="C14">
        <v>2717.3333333333335</v>
      </c>
      <c r="D14">
        <v>900</v>
      </c>
      <c r="E14">
        <v>904.5</v>
      </c>
      <c r="F14" s="3">
        <v>1980</v>
      </c>
      <c r="G14" s="4">
        <v>1935.3333333333333</v>
      </c>
      <c r="H14" s="4">
        <v>660</v>
      </c>
      <c r="I14" s="2">
        <v>554</v>
      </c>
      <c r="J14" s="5">
        <f t="shared" si="3"/>
        <v>0.83943530974921121</v>
      </c>
      <c r="K14" s="6">
        <f t="shared" si="0"/>
        <v>1.0049999999999999</v>
      </c>
      <c r="L14" s="6">
        <f t="shared" si="1"/>
        <v>0.97744107744107744</v>
      </c>
      <c r="M14" s="7">
        <f t="shared" si="2"/>
        <v>0.83939393939393936</v>
      </c>
      <c r="N14" s="3">
        <f t="shared" si="5"/>
        <v>4652.666666666667</v>
      </c>
      <c r="O14" s="4">
        <f>E14+I14</f>
        <v>1458.5</v>
      </c>
      <c r="P14" s="2">
        <f t="shared" si="6"/>
        <v>6111.166666666667</v>
      </c>
      <c r="Q14" s="37">
        <v>537</v>
      </c>
      <c r="R14" s="38">
        <v>8.6641837368094361</v>
      </c>
      <c r="S14" s="39">
        <v>2.7160148975791434</v>
      </c>
      <c r="T14" s="40">
        <v>11.380198634388579</v>
      </c>
      <c r="U14" s="2" t="s">
        <v>13</v>
      </c>
      <c r="V14" s="5">
        <v>0.87790234180368709</v>
      </c>
      <c r="W14" s="6">
        <v>1.0139784946236559</v>
      </c>
      <c r="X14" s="6">
        <v>0.98378950798305631</v>
      </c>
      <c r="Y14" s="7">
        <v>0.91202346041055715</v>
      </c>
      <c r="Z14" s="38">
        <v>8.074089178901577</v>
      </c>
      <c r="AA14" s="39">
        <v>2.5530179445350734</v>
      </c>
      <c r="AB14" s="40">
        <v>10.627107123436652</v>
      </c>
    </row>
    <row r="15" spans="1:28" s="44" customFormat="1" x14ac:dyDescent="0.35">
      <c r="A15" s="41" t="s">
        <v>14</v>
      </c>
      <c r="B15">
        <v>1785</v>
      </c>
      <c r="C15">
        <v>1763.6</v>
      </c>
      <c r="D15">
        <v>1215</v>
      </c>
      <c r="E15">
        <v>1211</v>
      </c>
      <c r="F15" s="3">
        <v>990</v>
      </c>
      <c r="G15" s="4">
        <v>1016</v>
      </c>
      <c r="H15" s="4">
        <v>990</v>
      </c>
      <c r="I15" s="2">
        <v>1078</v>
      </c>
      <c r="J15" s="5">
        <f t="shared" si="3"/>
        <v>0.98801120448179269</v>
      </c>
      <c r="K15" s="6">
        <f t="shared" si="0"/>
        <v>0.99670781893004112</v>
      </c>
      <c r="L15" s="6">
        <f t="shared" si="1"/>
        <v>1.0262626262626262</v>
      </c>
      <c r="M15" s="7">
        <f t="shared" si="2"/>
        <v>1.0888888888888888</v>
      </c>
      <c r="N15" s="3">
        <f t="shared" si="5"/>
        <v>2779.6</v>
      </c>
      <c r="O15" s="4">
        <f t="shared" ref="O15:O21" si="7">E15+I15</f>
        <v>2289</v>
      </c>
      <c r="P15" s="2">
        <f t="shared" si="6"/>
        <v>5068.6000000000004</v>
      </c>
      <c r="Q15" s="37">
        <v>837</v>
      </c>
      <c r="R15" s="38">
        <v>3.3209080047789725</v>
      </c>
      <c r="S15" s="39">
        <v>2.7347670250896057</v>
      </c>
      <c r="T15" s="40">
        <v>6.0556750298685786</v>
      </c>
      <c r="U15" s="2" t="s">
        <v>14</v>
      </c>
      <c r="V15" s="5">
        <v>1.0015993494171862</v>
      </c>
      <c r="W15" s="6">
        <v>1.0001858489313686</v>
      </c>
      <c r="X15" s="6">
        <v>1.1361192570869991</v>
      </c>
      <c r="Y15" s="7">
        <v>1.6627565982404693</v>
      </c>
      <c r="Z15" s="38">
        <v>3.5201169590643273</v>
      </c>
      <c r="AA15" s="39">
        <v>2.7950097465886943</v>
      </c>
      <c r="AB15" s="40">
        <v>6.3151267056530216</v>
      </c>
    </row>
    <row r="16" spans="1:28" x14ac:dyDescent="0.35">
      <c r="A16" s="2" t="s">
        <v>15</v>
      </c>
      <c r="B16">
        <v>1785</v>
      </c>
      <c r="C16">
        <v>1808.0833333333335</v>
      </c>
      <c r="D16">
        <v>1530</v>
      </c>
      <c r="E16">
        <v>1548.5</v>
      </c>
      <c r="F16" s="42">
        <v>1320</v>
      </c>
      <c r="G16" s="43">
        <v>1310</v>
      </c>
      <c r="H16" s="43">
        <v>990</v>
      </c>
      <c r="I16" s="41">
        <v>1100</v>
      </c>
      <c r="J16" s="5">
        <f t="shared" si="3"/>
        <v>1.0129318394024278</v>
      </c>
      <c r="K16" s="6">
        <f t="shared" si="0"/>
        <v>1.0120915032679738</v>
      </c>
      <c r="L16" s="6">
        <f t="shared" si="1"/>
        <v>0.99242424242424243</v>
      </c>
      <c r="M16" s="7">
        <f t="shared" si="2"/>
        <v>1.1111111111111112</v>
      </c>
      <c r="N16" s="3">
        <f t="shared" si="5"/>
        <v>3118.0833333333335</v>
      </c>
      <c r="O16" s="4">
        <f t="shared" si="7"/>
        <v>2648.5</v>
      </c>
      <c r="P16" s="2">
        <f t="shared" si="6"/>
        <v>5766.5833333333339</v>
      </c>
      <c r="Q16" s="37">
        <v>885</v>
      </c>
      <c r="R16" s="38">
        <v>3.5232580037664785</v>
      </c>
      <c r="S16" s="39">
        <v>2.9926553672316385</v>
      </c>
      <c r="T16" s="40">
        <v>6.5159133709981178</v>
      </c>
      <c r="U16" s="41" t="s">
        <v>15</v>
      </c>
      <c r="V16" s="5">
        <v>1.0493358633776091</v>
      </c>
      <c r="W16" s="6">
        <v>1.0939278937381405</v>
      </c>
      <c r="X16" s="6">
        <v>0.9923753665689149</v>
      </c>
      <c r="Y16" s="7">
        <v>1.2006353861192571</v>
      </c>
      <c r="Z16" s="38">
        <v>3.5946448087431695</v>
      </c>
      <c r="AA16" s="39">
        <v>3.2325136612021859</v>
      </c>
      <c r="AB16" s="40">
        <v>6.8271584699453554</v>
      </c>
    </row>
    <row r="17" spans="1:28" x14ac:dyDescent="0.35">
      <c r="A17" s="2" t="s">
        <v>28</v>
      </c>
      <c r="B17">
        <v>798</v>
      </c>
      <c r="C17">
        <v>813.75</v>
      </c>
      <c r="D17">
        <v>360</v>
      </c>
      <c r="E17">
        <v>406.5</v>
      </c>
      <c r="F17" s="3">
        <v>690</v>
      </c>
      <c r="G17" s="4">
        <v>660</v>
      </c>
      <c r="H17" s="4">
        <v>330</v>
      </c>
      <c r="I17" s="2">
        <v>278.25</v>
      </c>
      <c r="J17" s="5">
        <f t="shared" si="3"/>
        <v>1.0197368421052631</v>
      </c>
      <c r="K17" s="6">
        <f t="shared" si="0"/>
        <v>1.1291666666666667</v>
      </c>
      <c r="L17" s="6">
        <f t="shared" si="1"/>
        <v>0.95652173913043481</v>
      </c>
      <c r="M17" s="7">
        <f t="shared" si="2"/>
        <v>0.84318181818181814</v>
      </c>
      <c r="N17" s="3">
        <f>C17+G17</f>
        <v>1473.75</v>
      </c>
      <c r="O17" s="4">
        <f t="shared" si="7"/>
        <v>684.75</v>
      </c>
      <c r="P17" s="2">
        <f t="shared" si="6"/>
        <v>2158.5</v>
      </c>
      <c r="Q17" s="37">
        <v>191</v>
      </c>
      <c r="R17" s="38">
        <v>7.7159685863874348</v>
      </c>
      <c r="S17" s="39">
        <v>3.5850785340314135</v>
      </c>
      <c r="T17" s="40">
        <v>11.301047120418849</v>
      </c>
      <c r="U17" s="2" t="s">
        <v>28</v>
      </c>
      <c r="V17" s="5">
        <v>1.0113994664079553</v>
      </c>
      <c r="W17" s="6">
        <v>0.94959677419354838</v>
      </c>
      <c r="X17" s="6">
        <v>0.92952314165497896</v>
      </c>
      <c r="Y17" s="7">
        <v>0.63856304985337242</v>
      </c>
      <c r="Z17" s="38">
        <v>8.7020348837209305</v>
      </c>
      <c r="AA17" s="39">
        <v>3.3197674418604652</v>
      </c>
      <c r="AB17" s="40">
        <v>12.021802325581396</v>
      </c>
    </row>
    <row r="18" spans="1:28" s="44" customFormat="1" x14ac:dyDescent="0.35">
      <c r="A18" s="2" t="s">
        <v>23</v>
      </c>
      <c r="B18">
        <v>703</v>
      </c>
      <c r="C18">
        <v>695.5</v>
      </c>
      <c r="D18">
        <v>0</v>
      </c>
      <c r="E18">
        <v>0</v>
      </c>
      <c r="F18" s="3">
        <v>688</v>
      </c>
      <c r="G18" s="4">
        <v>699.5</v>
      </c>
      <c r="H18" s="4">
        <v>0</v>
      </c>
      <c r="I18" s="2">
        <v>0</v>
      </c>
      <c r="J18" s="5">
        <f>C18/B18</f>
        <v>0.98933143669985779</v>
      </c>
      <c r="K18" s="4">
        <v>0</v>
      </c>
      <c r="L18" s="6">
        <f t="shared" si="1"/>
        <v>1.0167151162790697</v>
      </c>
      <c r="M18" s="4">
        <v>0</v>
      </c>
      <c r="N18" s="3">
        <f>C18+G18</f>
        <v>1395</v>
      </c>
      <c r="O18" s="4">
        <f t="shared" si="7"/>
        <v>0</v>
      </c>
      <c r="P18" s="2">
        <f t="shared" si="6"/>
        <v>1395</v>
      </c>
      <c r="Q18" s="37">
        <v>121</v>
      </c>
      <c r="R18" s="38">
        <v>11.528925619834711</v>
      </c>
      <c r="S18" s="39">
        <v>0</v>
      </c>
      <c r="T18" s="40">
        <v>11.528925619834711</v>
      </c>
      <c r="U18" s="2" t="s">
        <v>23</v>
      </c>
      <c r="V18" s="5">
        <v>0.99857448325017817</v>
      </c>
      <c r="W18" s="6">
        <v>0</v>
      </c>
      <c r="X18" s="6">
        <v>1</v>
      </c>
      <c r="Y18" s="7">
        <v>0</v>
      </c>
      <c r="Z18" s="38">
        <v>21.8</v>
      </c>
      <c r="AA18" s="39">
        <v>0</v>
      </c>
      <c r="AB18" s="40">
        <v>21.8</v>
      </c>
    </row>
    <row r="19" spans="1:28" x14ac:dyDescent="0.35">
      <c r="A19" s="2" t="s">
        <v>16</v>
      </c>
      <c r="B19">
        <v>1095</v>
      </c>
      <c r="C19">
        <v>1121.75</v>
      </c>
      <c r="D19">
        <v>915</v>
      </c>
      <c r="E19">
        <v>932</v>
      </c>
      <c r="F19" s="42">
        <v>690</v>
      </c>
      <c r="G19" s="43">
        <v>660</v>
      </c>
      <c r="H19" s="43">
        <v>660</v>
      </c>
      <c r="I19" s="41">
        <v>693</v>
      </c>
      <c r="J19" s="5">
        <f t="shared" si="3"/>
        <v>1.0244292237442922</v>
      </c>
      <c r="K19" s="6">
        <f t="shared" si="0"/>
        <v>1.0185792349726777</v>
      </c>
      <c r="L19" s="6">
        <f t="shared" si="1"/>
        <v>0.95652173913043481</v>
      </c>
      <c r="M19" s="7">
        <f t="shared" si="2"/>
        <v>1.05</v>
      </c>
      <c r="N19" s="3">
        <f>C19+G19</f>
        <v>1781.75</v>
      </c>
      <c r="O19" s="4">
        <f t="shared" si="7"/>
        <v>1625</v>
      </c>
      <c r="P19" s="2">
        <f t="shared" si="6"/>
        <v>3406.75</v>
      </c>
      <c r="Q19" s="37">
        <v>548</v>
      </c>
      <c r="R19" s="38">
        <v>3.2513686131386863</v>
      </c>
      <c r="S19" s="39">
        <v>2.9653284671532845</v>
      </c>
      <c r="T19" s="40">
        <v>6.2166970802919712</v>
      </c>
      <c r="U19" s="2" t="s">
        <v>16</v>
      </c>
      <c r="V19" s="5">
        <v>1.0243040212107821</v>
      </c>
      <c r="W19" s="6">
        <v>1.0502379693283976</v>
      </c>
      <c r="X19" s="6">
        <v>0.95792426367461425</v>
      </c>
      <c r="Y19" s="7">
        <v>1</v>
      </c>
      <c r="Z19" s="38">
        <v>3.4820415879017013</v>
      </c>
      <c r="AA19" s="39">
        <v>3.1663516068052928</v>
      </c>
      <c r="AB19" s="40">
        <v>6.6483931947069941</v>
      </c>
    </row>
    <row r="20" spans="1:28" x14ac:dyDescent="0.35">
      <c r="A20" s="2" t="s">
        <v>29</v>
      </c>
      <c r="B20">
        <v>2520</v>
      </c>
      <c r="C20">
        <v>2452.333333333333</v>
      </c>
      <c r="D20">
        <v>1290</v>
      </c>
      <c r="E20">
        <v>1242.25</v>
      </c>
      <c r="F20" s="3">
        <v>2310</v>
      </c>
      <c r="G20" s="4">
        <v>2277.25</v>
      </c>
      <c r="H20" s="4">
        <v>990</v>
      </c>
      <c r="I20" s="2">
        <v>1022.8333333333333</v>
      </c>
      <c r="J20" s="5">
        <f t="shared" si="3"/>
        <v>0.97314814814814798</v>
      </c>
      <c r="K20" s="6">
        <f t="shared" si="0"/>
        <v>0.96298449612403103</v>
      </c>
      <c r="L20" s="6">
        <f t="shared" si="1"/>
        <v>0.98582251082251082</v>
      </c>
      <c r="M20" s="7">
        <f t="shared" si="2"/>
        <v>1.0331649831649832</v>
      </c>
      <c r="N20" s="3">
        <f>C20+G20</f>
        <v>4729.583333333333</v>
      </c>
      <c r="O20" s="4">
        <f t="shared" si="7"/>
        <v>2265.083333333333</v>
      </c>
      <c r="P20" s="2">
        <f t="shared" si="6"/>
        <v>6994.6666666666661</v>
      </c>
      <c r="Q20" s="37">
        <v>795</v>
      </c>
      <c r="R20" s="38">
        <v>5.9491614255765199</v>
      </c>
      <c r="S20" s="39">
        <v>2.8491614255765194</v>
      </c>
      <c r="T20" s="40">
        <v>8.7983228511530385</v>
      </c>
      <c r="U20" s="2" t="s">
        <v>29</v>
      </c>
      <c r="V20" s="5">
        <v>0.95449308755760365</v>
      </c>
      <c r="W20" s="6">
        <v>0.97636909227306823</v>
      </c>
      <c r="X20" s="6">
        <v>0.98851417399804486</v>
      </c>
      <c r="Y20" s="7">
        <v>0.98331704138155751</v>
      </c>
      <c r="Z20" s="38">
        <v>5.9376021241830061</v>
      </c>
      <c r="AA20" s="39">
        <v>2.8277369281045752</v>
      </c>
      <c r="AB20" s="40">
        <v>8.7653390522875814</v>
      </c>
    </row>
    <row r="21" spans="1:28" ht="15" thickBot="1" x14ac:dyDescent="0.4">
      <c r="A21" s="2" t="s">
        <v>17</v>
      </c>
      <c r="B21">
        <v>1045.5</v>
      </c>
      <c r="C21">
        <v>1014.5</v>
      </c>
      <c r="D21">
        <v>345</v>
      </c>
      <c r="E21">
        <v>334.75</v>
      </c>
      <c r="F21" s="3">
        <v>1051</v>
      </c>
      <c r="G21" s="4">
        <v>1043</v>
      </c>
      <c r="H21" s="4">
        <v>356.5</v>
      </c>
      <c r="I21" s="2">
        <v>356.5</v>
      </c>
      <c r="J21" s="5">
        <f t="shared" si="3"/>
        <v>0.97034911525585843</v>
      </c>
      <c r="K21" s="6">
        <f t="shared" si="0"/>
        <v>0.97028985507246379</v>
      </c>
      <c r="L21" s="6">
        <f t="shared" si="1"/>
        <v>0.99238820171265463</v>
      </c>
      <c r="M21" s="7">
        <f t="shared" si="2"/>
        <v>1</v>
      </c>
      <c r="N21" s="3">
        <f>C21+G21</f>
        <v>2057.5</v>
      </c>
      <c r="O21" s="4">
        <f t="shared" si="7"/>
        <v>691.25</v>
      </c>
      <c r="P21" s="2">
        <f t="shared" si="6"/>
        <v>2748.75</v>
      </c>
      <c r="Q21" s="37">
        <v>382</v>
      </c>
      <c r="R21" s="38">
        <v>5.3861256544502618</v>
      </c>
      <c r="S21" s="39">
        <v>1.8095549738219896</v>
      </c>
      <c r="T21" s="40">
        <v>7.1956806282722514</v>
      </c>
      <c r="U21" s="2" t="s">
        <v>17</v>
      </c>
      <c r="V21" s="5">
        <v>0.94068604097189135</v>
      </c>
      <c r="W21" s="6">
        <v>1</v>
      </c>
      <c r="X21" s="6">
        <v>0.99480396787907421</v>
      </c>
      <c r="Y21" s="7">
        <v>1.2258064516129032</v>
      </c>
      <c r="Z21" s="38">
        <v>6.8927364864864868</v>
      </c>
      <c r="AA21" s="39">
        <v>2.6807432432432434</v>
      </c>
      <c r="AB21" s="40">
        <v>9.5734797297297298</v>
      </c>
    </row>
    <row r="22" spans="1:28" ht="15" thickTop="1" x14ac:dyDescent="0.35">
      <c r="A22" s="25" t="s">
        <v>2</v>
      </c>
      <c r="B22" s="25">
        <f t="shared" ref="B22:G22" si="8">SUM(B5:B21)</f>
        <v>27982.846774193549</v>
      </c>
      <c r="C22" s="50">
        <f t="shared" si="8"/>
        <v>26850.833333333328</v>
      </c>
      <c r="D22" s="50">
        <f t="shared" si="8"/>
        <v>18345</v>
      </c>
      <c r="E22" s="25">
        <f t="shared" si="8"/>
        <v>18750.133333333331</v>
      </c>
      <c r="F22" s="25">
        <f t="shared" si="8"/>
        <v>20609</v>
      </c>
      <c r="G22" s="50">
        <f t="shared" si="8"/>
        <v>20978.083333333336</v>
      </c>
      <c r="H22" s="25">
        <f t="shared" ref="H22:I22" si="9">SUM(H5:H21)</f>
        <v>11576.5</v>
      </c>
      <c r="I22" s="25">
        <f t="shared" si="9"/>
        <v>14135.916666666666</v>
      </c>
      <c r="J22" s="28">
        <f>C22/B22</f>
        <v>0.95954616590674435</v>
      </c>
      <c r="K22" s="29">
        <f>E22/D22</f>
        <v>1.0220841282820023</v>
      </c>
      <c r="L22" s="29">
        <f>G22/F22</f>
        <v>1.0179088424151261</v>
      </c>
      <c r="M22" s="30">
        <f>I22/H22</f>
        <v>1.2210872601102809</v>
      </c>
      <c r="N22" s="26">
        <f>SUM(N5:N21)</f>
        <v>43629.75</v>
      </c>
      <c r="O22" s="27">
        <f>SUM(O5:O21)</f>
        <v>32276.799999999999</v>
      </c>
      <c r="P22" s="27">
        <f>SUM(P5:P21)</f>
        <v>75906.55</v>
      </c>
      <c r="Q22" s="31">
        <f>SUM(Q5:Q21)</f>
        <v>9873</v>
      </c>
      <c r="R22" s="33">
        <v>4.8</v>
      </c>
      <c r="S22" s="32">
        <v>3.3</v>
      </c>
      <c r="T22" s="36">
        <v>8.1999999999999993</v>
      </c>
      <c r="U22" s="32"/>
      <c r="V22" s="28">
        <v>0.96791304342796125</v>
      </c>
      <c r="W22" s="29">
        <v>1.0136611012933119</v>
      </c>
      <c r="X22" s="29">
        <v>1.0122536116072829</v>
      </c>
      <c r="Y22" s="30">
        <v>1.2066357056190118</v>
      </c>
      <c r="Z22" s="33">
        <v>4.9000000000000004</v>
      </c>
      <c r="AA22" s="32">
        <v>3.4</v>
      </c>
      <c r="AB22" s="36">
        <v>8.3000000000000007</v>
      </c>
    </row>
    <row r="23" spans="1:28" x14ac:dyDescent="0.35">
      <c r="A23" s="11"/>
      <c r="B23" s="11"/>
      <c r="C23" s="51"/>
      <c r="D23" s="11"/>
      <c r="E23" s="11"/>
      <c r="F23" s="11"/>
      <c r="G23" s="5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53"/>
      <c r="S23" s="53"/>
      <c r="T23" s="53"/>
      <c r="U23" s="53"/>
      <c r="V23" s="52"/>
      <c r="W23" s="52"/>
      <c r="X23" s="52"/>
      <c r="Y23" s="52"/>
      <c r="Z23" s="53"/>
      <c r="AA23" s="53"/>
      <c r="AB23" s="53"/>
    </row>
    <row r="24" spans="1:28" x14ac:dyDescent="0.35">
      <c r="A24" s="13"/>
    </row>
  </sheetData>
  <mergeCells count="15">
    <mergeCell ref="B3:C3"/>
    <mergeCell ref="D3:E3"/>
    <mergeCell ref="F2:I2"/>
    <mergeCell ref="F3:G3"/>
    <mergeCell ref="H3:I3"/>
    <mergeCell ref="B2:E2"/>
    <mergeCell ref="B1:T1"/>
    <mergeCell ref="V2:W2"/>
    <mergeCell ref="X2:Y2"/>
    <mergeCell ref="Z2:AB2"/>
    <mergeCell ref="J2:K2"/>
    <mergeCell ref="L2:M2"/>
    <mergeCell ref="N2:P2"/>
    <mergeCell ref="R2:T2"/>
    <mergeCell ref="U1:AB1"/>
  </mergeCells>
  <conditionalFormatting sqref="J22:M22">
    <cfRule type="cellIs" dxfId="11" priority="133" operator="lessThan">
      <formula>0.9</formula>
    </cfRule>
    <cfRule type="cellIs" dxfId="10" priority="134" operator="greaterThan">
      <formula>1.1</formula>
    </cfRule>
  </conditionalFormatting>
  <conditionalFormatting sqref="J22:M22">
    <cfRule type="cellIs" dxfId="9" priority="136" stopIfTrue="1" operator="greaterThan">
      <formula>1.1</formula>
    </cfRule>
  </conditionalFormatting>
  <conditionalFormatting sqref="V23:Y23 J18 J5:M9 J19:M21 L18 J11:M17 J10:L10">
    <cfRule type="cellIs" dxfId="8" priority="89" operator="greaterThan">
      <formula>1.1</formula>
    </cfRule>
  </conditionalFormatting>
  <conditionalFormatting sqref="J18 J5:M9 J19:M21 L18 J11:M17 J10:L10">
    <cfRule type="cellIs" dxfId="7" priority="43" operator="lessThan">
      <formula>0.9</formula>
    </cfRule>
  </conditionalFormatting>
  <conditionalFormatting sqref="V22:Y22">
    <cfRule type="cellIs" dxfId="6" priority="5" operator="lessThan">
      <formula>0.9</formula>
    </cfRule>
    <cfRule type="cellIs" dxfId="5" priority="6" operator="greaterThan">
      <formula>1.1</formula>
    </cfRule>
  </conditionalFormatting>
  <conditionalFormatting sqref="V22:Y22">
    <cfRule type="cellIs" dxfId="4" priority="7" stopIfTrue="1" operator="greaterThan">
      <formula>1.1</formula>
    </cfRule>
  </conditionalFormatting>
  <conditionalFormatting sqref="V10:X19 Y10:Y15 V5:Y8">
    <cfRule type="cellIs" dxfId="3" priority="4" operator="greaterThan">
      <formula>1.1</formula>
    </cfRule>
  </conditionalFormatting>
  <conditionalFormatting sqref="Y9:Y15 V9:X21 V5:Y8">
    <cfRule type="cellIs" dxfId="2" priority="3" operator="lessThan">
      <formula>0.9</formula>
    </cfRule>
  </conditionalFormatting>
  <conditionalFormatting sqref="Y17:Y19 V20:Y21 V9:Y9">
    <cfRule type="cellIs" dxfId="1" priority="2" operator="greaterThan">
      <formula>1.1</formula>
    </cfRule>
  </conditionalFormatting>
  <conditionalFormatting sqref="Y17:Y21">
    <cfRule type="cellIs" dxfId="0" priority="1" operator="lessThan">
      <formula>0.9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2C7E28-C5CD-43A5-A051-84E021C995F7}">
  <ds:schemaRefs>
    <ds:schemaRef ds:uri="5789755c-de38-4fe3-9623-40afa3bba1e2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sharepoint/v3"/>
    <ds:schemaRef ds:uri="http://schemas.microsoft.com/office/infopath/2007/PartnerControls"/>
    <ds:schemaRef ds:uri="32678723-8c06-45e1-8bd0-318b9868a43d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2025-02-17T08:24:25Z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