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SafeCare\"/>
    </mc:Choice>
  </mc:AlternateContent>
  <bookViews>
    <workbookView xWindow="0" yWindow="0" windowWidth="17250" windowHeight="7030" tabRatio="543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Q22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N6" i="1"/>
  <c r="O6" i="1"/>
  <c r="N7" i="1"/>
  <c r="O7" i="1"/>
  <c r="O8" i="1"/>
  <c r="P8" i="1" s="1"/>
  <c r="P6" i="1" l="1"/>
  <c r="P7" i="1"/>
  <c r="O21" i="1" l="1"/>
  <c r="N21" i="1"/>
  <c r="O20" i="1"/>
  <c r="N20" i="1"/>
  <c r="O19" i="1"/>
  <c r="N19" i="1"/>
  <c r="N18" i="1"/>
  <c r="O18" i="1"/>
  <c r="N17" i="1"/>
  <c r="O17" i="1"/>
  <c r="N16" i="1"/>
  <c r="O16" i="1"/>
  <c r="O15" i="1"/>
  <c r="N15" i="1"/>
  <c r="N14" i="1"/>
  <c r="O14" i="1"/>
  <c r="O13" i="1"/>
  <c r="N13" i="1"/>
  <c r="N12" i="1"/>
  <c r="O12" i="1"/>
  <c r="O11" i="1"/>
  <c r="N11" i="1"/>
  <c r="N9" i="1"/>
  <c r="O9" i="1"/>
  <c r="P21" i="1" l="1"/>
  <c r="P13" i="1"/>
  <c r="P12" i="1"/>
  <c r="P17" i="1"/>
  <c r="P15" i="1"/>
  <c r="P19" i="1"/>
  <c r="P11" i="1"/>
  <c r="P20" i="1"/>
  <c r="P18" i="1"/>
  <c r="P9" i="1"/>
  <c r="P14" i="1"/>
  <c r="P16" i="1"/>
  <c r="I22" i="1" l="1"/>
  <c r="H22" i="1"/>
  <c r="M22" i="1" l="1"/>
  <c r="O22" i="1"/>
  <c r="N22" i="1"/>
  <c r="P22" i="1" l="1"/>
</calcChain>
</file>

<file path=xl/sharedStrings.xml><?xml version="1.0" encoding="utf-8"?>
<sst xmlns="http://schemas.openxmlformats.org/spreadsheetml/2006/main" count="95" uniqueCount="33">
  <si>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</si>
  <si>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</si>
  <si>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</si>
  <si>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</si>
  <si>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</si>
  <si>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</si>
  <si>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</si>
  <si>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</si>
  <si>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</si>
  <si>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</si>
  <si>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</si>
  <si>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</si>
  <si>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Littondale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</si>
  <si>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</si>
  <si>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</si>
  <si>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</si>
  <si>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</si>
  <si>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</si>
  <si>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</si>
  <si>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</si>
  <si>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</si>
  <si>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</si>
  <si>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</si>
  <si>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</si>
  <si>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</si>
  <si>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-</t>
  </si>
  <si>
    <t>Acute Frailty Unit</t>
  </si>
  <si>
    <t>Lascelles</t>
  </si>
  <si>
    <t>Rowan</t>
  </si>
  <si>
    <t>Wensleydale</t>
  </si>
  <si>
    <t>Fountains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</si>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</sst>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11" xfId="0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164" fontId="2" fillId="2" borderId="15" xfId="0" applyNumberFormat="1" applyFont="1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2" xfId="0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14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zoomScale="85" zoomScaleNormal="85" workbookViewId="0">
      <pane ySplit="1" topLeftCell="A2" activePane="bottomLeft" state="frozen"/>
      <selection pane="bottomLeft" activeCell="I8" sqref="I8"/>
    </sheetView>
  </sheetViews>
  <sheetFormatPr defaultColWidth="9.08984375" defaultRowHeight="14.5" x14ac:dyDescent="0.35"/>
  <cols>
    <col min="1" max="1" width="19.90625" style="1" bestFit="1" customWidth="1"/>
    <col min="2" max="2" width="8.36328125" style="1" bestFit="1" customWidth="1"/>
    <col min="3" max="4" width="8.81640625" style="1" bestFit="1" customWidth="1"/>
    <col min="5" max="5" width="9" style="1" bestFit="1" customWidth="1"/>
    <col min="6" max="6" width="8.36328125" style="1" bestFit="1" customWidth="1"/>
    <col min="7" max="7" width="8.81640625" style="1" bestFit="1" customWidth="1"/>
    <col min="8" max="8" width="8.36328125" style="1" bestFit="1" customWidth="1"/>
    <col min="9" max="9" width="8" style="1" bestFit="1" customWidth="1"/>
    <col min="10" max="10" width="9" style="1" bestFit="1" customWidth="1"/>
    <col min="11" max="11" width="7.90625" style="1" bestFit="1" customWidth="1"/>
    <col min="12" max="12" width="8" style="1" customWidth="1"/>
    <col min="13" max="13" width="7.9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5.54296875" style="1" bestFit="1" customWidth="1"/>
    <col min="20" max="20" width="7.453125" style="1" bestFit="1" customWidth="1"/>
    <col min="21" max="21" width="19.90625" style="1" bestFit="1" customWidth="1"/>
    <col min="22" max="22" width="9.6328125" style="1" bestFit="1" customWidth="1"/>
    <col min="23" max="25" width="7.08984375" style="1" bestFit="1" customWidth="1"/>
    <col min="26" max="26" width="8" style="1" customWidth="1"/>
    <col min="27" max="27" width="7.90625" style="1" customWidth="1"/>
    <col min="28" max="28" width="7.453125" style="1" bestFit="1" customWidth="1"/>
    <col min="29" max="16384" width="9.08984375" style="1"/>
  </cols>
  <sheetData>
    <row r="1" spans="1:28" x14ac:dyDescent="0.35">
      <c r="B1" s="58" t="s">
        <v>32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  <c r="U1" s="63" t="s">
        <v>31</v>
      </c>
      <c r="V1" s="64"/>
      <c r="W1" s="64"/>
      <c r="X1" s="64"/>
      <c r="Y1" s="64"/>
      <c r="Z1" s="64"/>
      <c r="AA1" s="64"/>
      <c r="AB1" s="64"/>
    </row>
    <row r="2" spans="1:28" x14ac:dyDescent="0.35">
      <c r="A2" s="8"/>
      <c r="B2" s="55" t="s">
        <v>0</v>
      </c>
      <c r="C2" s="56"/>
      <c r="D2" s="56"/>
      <c r="E2" s="57"/>
      <c r="F2" s="55" t="s">
        <v>1</v>
      </c>
      <c r="G2" s="56"/>
      <c r="H2" s="56"/>
      <c r="I2" s="57"/>
      <c r="J2" s="55" t="s">
        <v>0</v>
      </c>
      <c r="K2" s="56"/>
      <c r="L2" s="56" t="s">
        <v>1</v>
      </c>
      <c r="M2" s="57"/>
      <c r="N2" s="55" t="s">
        <v>2</v>
      </c>
      <c r="O2" s="56"/>
      <c r="P2" s="57"/>
      <c r="Q2" s="9" t="s">
        <v>19</v>
      </c>
      <c r="R2" s="55" t="s">
        <v>21</v>
      </c>
      <c r="S2" s="56"/>
      <c r="T2" s="62"/>
      <c r="U2" s="54"/>
      <c r="V2" s="56" t="s">
        <v>0</v>
      </c>
      <c r="W2" s="56"/>
      <c r="X2" s="56" t="s">
        <v>1</v>
      </c>
      <c r="Y2" s="57"/>
      <c r="Z2" s="61" t="s">
        <v>21</v>
      </c>
      <c r="AA2" s="61"/>
      <c r="AB2" s="61"/>
    </row>
    <row r="3" spans="1:28" x14ac:dyDescent="0.35">
      <c r="A3" s="8"/>
      <c r="B3" s="55" t="s">
        <v>3</v>
      </c>
      <c r="C3" s="56"/>
      <c r="D3" s="56" t="s">
        <v>4</v>
      </c>
      <c r="E3" s="57"/>
      <c r="F3" s="55" t="s">
        <v>3</v>
      </c>
      <c r="G3" s="56"/>
      <c r="H3" s="56" t="s">
        <v>4</v>
      </c>
      <c r="I3" s="57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20</v>
      </c>
      <c r="R3" s="10" t="s">
        <v>3</v>
      </c>
      <c r="S3" s="11" t="s">
        <v>4</v>
      </c>
      <c r="T3" s="34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18</v>
      </c>
      <c r="K4" s="19" t="s">
        <v>18</v>
      </c>
      <c r="L4" s="19" t="s">
        <v>18</v>
      </c>
      <c r="M4" s="20" t="s">
        <v>18</v>
      </c>
      <c r="N4" s="15"/>
      <c r="O4" s="16"/>
      <c r="P4" s="17"/>
      <c r="Q4" s="21"/>
      <c r="R4" s="15"/>
      <c r="S4" s="16"/>
      <c r="T4" s="35"/>
      <c r="U4" s="16"/>
      <c r="V4" s="19" t="s">
        <v>18</v>
      </c>
      <c r="W4" s="19" t="s">
        <v>18</v>
      </c>
      <c r="X4" s="19" t="s">
        <v>18</v>
      </c>
      <c r="Y4" s="20" t="s">
        <v>18</v>
      </c>
      <c r="Z4" s="15"/>
      <c r="AA4" s="16"/>
      <c r="AB4" s="16"/>
    </row>
    <row r="5" spans="1:28" ht="15" thickTop="1" x14ac:dyDescent="0.35">
      <c r="A5" s="45" t="s">
        <v>26</v>
      </c>
      <c r="B5">
        <v>1482</v>
      </c>
      <c r="C5">
        <v>1470.5</v>
      </c>
      <c r="D5">
        <v>1365</v>
      </c>
      <c r="E5">
        <v>1651.9833333333333</v>
      </c>
      <c r="F5" s="3">
        <v>1035</v>
      </c>
      <c r="G5" s="4">
        <v>1274.0833333333333</v>
      </c>
      <c r="H5" s="4">
        <v>690</v>
      </c>
      <c r="I5" s="2">
        <v>1221</v>
      </c>
      <c r="J5" s="5">
        <v>0.99224021592442646</v>
      </c>
      <c r="K5" s="6">
        <v>1.2102442002442002</v>
      </c>
      <c r="L5" s="6">
        <v>1.2309983896940417</v>
      </c>
      <c r="M5" s="7">
        <v>1.7695652173913043</v>
      </c>
      <c r="N5" s="3">
        <f>C5+G5</f>
        <v>2744.583333333333</v>
      </c>
      <c r="O5" s="4">
        <f>E5+I5</f>
        <v>2872.9833333333336</v>
      </c>
      <c r="P5" s="2">
        <f>N5+O5</f>
        <v>5617.5666666666666</v>
      </c>
      <c r="Q5" s="46">
        <v>608</v>
      </c>
      <c r="R5" s="48">
        <v>4.5141173245614032</v>
      </c>
      <c r="S5" s="49">
        <v>4.7253015350877199</v>
      </c>
      <c r="T5" s="47">
        <v>9.2394188596491222</v>
      </c>
      <c r="U5" s="45" t="s">
        <v>26</v>
      </c>
      <c r="V5" s="5">
        <v>0.98237995733751249</v>
      </c>
      <c r="W5" s="6">
        <v>1.1556185749734136</v>
      </c>
      <c r="X5" s="6">
        <v>1.1935483870967742</v>
      </c>
      <c r="Y5" s="7">
        <v>1.7636746143057505</v>
      </c>
      <c r="Z5" s="48">
        <v>4.4211711711711708</v>
      </c>
      <c r="AA5" s="49">
        <v>4.5906200317965027</v>
      </c>
      <c r="AB5" s="47">
        <v>9.0117912029676734</v>
      </c>
    </row>
    <row r="6" spans="1:28" x14ac:dyDescent="0.35">
      <c r="A6" s="2" t="s">
        <v>22</v>
      </c>
      <c r="B6">
        <v>1935</v>
      </c>
      <c r="C6">
        <v>1723.9833333333333</v>
      </c>
      <c r="D6">
        <v>1710</v>
      </c>
      <c r="E6">
        <v>1766.75</v>
      </c>
      <c r="F6" s="3">
        <v>1380</v>
      </c>
      <c r="G6" s="4">
        <v>1296.2833333333333</v>
      </c>
      <c r="H6" s="4">
        <v>1035</v>
      </c>
      <c r="I6" s="2">
        <v>1297.0833333333333</v>
      </c>
      <c r="J6" s="5">
        <v>0.89094745908699402</v>
      </c>
      <c r="K6" s="6">
        <v>1.033187134502924</v>
      </c>
      <c r="L6" s="6">
        <v>0.93933574879227055</v>
      </c>
      <c r="M6" s="7">
        <v>1.2532206119162641</v>
      </c>
      <c r="N6" s="3">
        <f>C6+G6</f>
        <v>3020.2666666666664</v>
      </c>
      <c r="O6" s="4">
        <f>E6+I6</f>
        <v>3063.833333333333</v>
      </c>
      <c r="P6" s="2">
        <f>N6+O6</f>
        <v>6084.0999999999995</v>
      </c>
      <c r="Q6" s="37">
        <v>907</v>
      </c>
      <c r="R6" s="38">
        <v>3.3299522234472616</v>
      </c>
      <c r="S6" s="39">
        <v>3.3779860345461223</v>
      </c>
      <c r="T6" s="40">
        <v>6.7079382579933844</v>
      </c>
      <c r="U6" s="1" t="s">
        <v>22</v>
      </c>
      <c r="V6" s="5">
        <v>0.89119779944986244</v>
      </c>
      <c r="W6" s="6">
        <v>1.0107149594416147</v>
      </c>
      <c r="X6" s="6">
        <v>0.92566619915848525</v>
      </c>
      <c r="Y6" s="7">
        <v>1.2650771388499298</v>
      </c>
      <c r="Z6" s="38">
        <v>3.3390204520990312</v>
      </c>
      <c r="AA6" s="39">
        <v>3.3788302834589166</v>
      </c>
      <c r="AB6" s="40">
        <v>6.7178507355579473</v>
      </c>
    </row>
    <row r="7" spans="1:28" x14ac:dyDescent="0.35">
      <c r="A7" s="2" t="s">
        <v>30</v>
      </c>
      <c r="B7">
        <v>1830</v>
      </c>
      <c r="C7">
        <v>1736.25</v>
      </c>
      <c r="D7">
        <v>1710</v>
      </c>
      <c r="E7">
        <v>1701.3333333333333</v>
      </c>
      <c r="F7" s="3">
        <v>1380</v>
      </c>
      <c r="G7" s="4">
        <v>1233</v>
      </c>
      <c r="H7" s="4">
        <v>1035</v>
      </c>
      <c r="I7" s="2">
        <v>1320</v>
      </c>
      <c r="J7" s="5">
        <v>0.94877049180327866</v>
      </c>
      <c r="K7" s="6">
        <v>0.99493177387914222</v>
      </c>
      <c r="L7" s="6">
        <v>0.89347826086956517</v>
      </c>
      <c r="M7" s="7">
        <v>1.2753623188405796</v>
      </c>
      <c r="N7" s="3">
        <f t="shared" ref="N7:N16" si="0">C7+G7</f>
        <v>2969.25</v>
      </c>
      <c r="O7" s="4">
        <f>E7+I7</f>
        <v>3021.333333333333</v>
      </c>
      <c r="P7" s="2">
        <f t="shared" ref="P7:P21" si="1">N7+O7</f>
        <v>5990.583333333333</v>
      </c>
      <c r="Q7" s="37">
        <v>777</v>
      </c>
      <c r="R7" s="38">
        <v>3.8214285714285716</v>
      </c>
      <c r="S7" s="39">
        <v>3.888459888459888</v>
      </c>
      <c r="T7" s="40">
        <v>7.7098884598884592</v>
      </c>
      <c r="U7" s="2" t="s">
        <v>30</v>
      </c>
      <c r="V7" s="5">
        <v>0.94631588224925089</v>
      </c>
      <c r="W7" s="6">
        <v>0.88002263723825691</v>
      </c>
      <c r="X7" s="6">
        <v>0.91672510518934081</v>
      </c>
      <c r="Y7" s="7">
        <v>1.1837307152875176</v>
      </c>
      <c r="Z7" s="38">
        <v>3.7400161030595815</v>
      </c>
      <c r="AA7" s="39">
        <v>3.4070048309178742</v>
      </c>
      <c r="AB7" s="40">
        <v>7.1470209339774557</v>
      </c>
    </row>
    <row r="8" spans="1:28" x14ac:dyDescent="0.35">
      <c r="A8" s="2" t="s">
        <v>9</v>
      </c>
      <c r="B8">
        <v>1755</v>
      </c>
      <c r="C8">
        <v>1496</v>
      </c>
      <c r="D8">
        <v>1379.5</v>
      </c>
      <c r="E8">
        <v>1263</v>
      </c>
      <c r="F8" s="3">
        <v>1650</v>
      </c>
      <c r="G8" s="4">
        <v>1492</v>
      </c>
      <c r="H8" s="4">
        <v>1035</v>
      </c>
      <c r="I8" s="2">
        <v>1045.5</v>
      </c>
      <c r="J8" s="5">
        <v>0.85242165242165246</v>
      </c>
      <c r="K8" s="6">
        <v>0.91554911199710043</v>
      </c>
      <c r="L8" s="6">
        <v>0.90424242424242429</v>
      </c>
      <c r="M8" s="7">
        <v>1.010144927536232</v>
      </c>
      <c r="N8" s="3">
        <f>C8+G8</f>
        <v>2988</v>
      </c>
      <c r="O8" s="4">
        <f t="shared" ref="O8:O12" si="2">E8+I8</f>
        <v>2308.5</v>
      </c>
      <c r="P8" s="2">
        <f>N8+O8</f>
        <v>5296.5</v>
      </c>
      <c r="Q8" s="37">
        <v>594</v>
      </c>
      <c r="R8" s="38">
        <v>5.0303030303030303</v>
      </c>
      <c r="S8" s="39">
        <v>3.8863636363636362</v>
      </c>
      <c r="T8" s="40">
        <v>8.9166666666666661</v>
      </c>
      <c r="U8" s="2" t="s">
        <v>9</v>
      </c>
      <c r="V8" s="5">
        <v>0.81200423056583815</v>
      </c>
      <c r="W8" s="6">
        <v>0.81913789850971508</v>
      </c>
      <c r="X8" s="6">
        <v>1.0689149560117301</v>
      </c>
      <c r="Y8" s="7">
        <v>1.0184665731650304</v>
      </c>
      <c r="Z8" s="38">
        <v>5.0395622895622898</v>
      </c>
      <c r="AA8" s="39">
        <v>4.2704826038159371</v>
      </c>
      <c r="AB8" s="40">
        <v>9.310044893378226</v>
      </c>
    </row>
    <row r="9" spans="1:28" s="44" customFormat="1" x14ac:dyDescent="0.35">
      <c r="A9" s="41" t="s">
        <v>10</v>
      </c>
      <c r="B9">
        <v>1253.5</v>
      </c>
      <c r="C9">
        <v>1165.25</v>
      </c>
      <c r="D9">
        <v>1365</v>
      </c>
      <c r="E9">
        <v>1230.75</v>
      </c>
      <c r="F9" s="3">
        <v>1035</v>
      </c>
      <c r="G9" s="4">
        <v>957.58333333333326</v>
      </c>
      <c r="H9" s="4">
        <v>1035</v>
      </c>
      <c r="I9" s="2">
        <v>1056</v>
      </c>
      <c r="J9" s="5">
        <v>0.92959712804148387</v>
      </c>
      <c r="K9" s="6">
        <v>0.90164835164835166</v>
      </c>
      <c r="L9" s="6">
        <v>0.92520128824476644</v>
      </c>
      <c r="M9" s="7">
        <v>1.0202898550724637</v>
      </c>
      <c r="N9" s="3">
        <f t="shared" si="0"/>
        <v>2122.833333333333</v>
      </c>
      <c r="O9" s="4">
        <f t="shared" si="2"/>
        <v>2286.75</v>
      </c>
      <c r="P9" s="2">
        <f t="shared" si="1"/>
        <v>4409.583333333333</v>
      </c>
      <c r="Q9" s="37">
        <v>623</v>
      </c>
      <c r="R9" s="38">
        <v>3.4074371321562329</v>
      </c>
      <c r="S9" s="39">
        <v>3.6705457463884432</v>
      </c>
      <c r="T9" s="40">
        <v>7.0779828785446757</v>
      </c>
      <c r="U9" s="2" t="s">
        <v>10</v>
      </c>
      <c r="V9" s="5">
        <v>0.85262843488649931</v>
      </c>
      <c r="W9" s="6">
        <v>0.95001772421127262</v>
      </c>
      <c r="X9" s="6">
        <v>0.94654823126071364</v>
      </c>
      <c r="Y9" s="7">
        <v>1.1215521271622253</v>
      </c>
      <c r="Z9" s="38">
        <v>3.3208898944193064</v>
      </c>
      <c r="AA9" s="39">
        <v>3.8303167420814481</v>
      </c>
      <c r="AB9" s="40">
        <v>7.1512066365007545</v>
      </c>
    </row>
    <row r="10" spans="1:28" x14ac:dyDescent="0.35">
      <c r="A10" s="2" t="s">
        <v>11</v>
      </c>
      <c r="B10">
        <v>2250</v>
      </c>
      <c r="C10">
        <v>1798</v>
      </c>
      <c r="D10">
        <v>450</v>
      </c>
      <c r="E10">
        <v>206.75</v>
      </c>
      <c r="F10">
        <v>1650</v>
      </c>
      <c r="G10">
        <v>1600.75</v>
      </c>
      <c r="H10">
        <v>0</v>
      </c>
      <c r="I10">
        <v>204.25</v>
      </c>
      <c r="J10" s="5">
        <v>0.79911111111111111</v>
      </c>
      <c r="K10" s="6">
        <v>0.45944444444444443</v>
      </c>
      <c r="L10" s="6">
        <v>0.9701515151515151</v>
      </c>
      <c r="M10" s="7" t="s">
        <v>25</v>
      </c>
      <c r="N10" s="3" t="s">
        <v>25</v>
      </c>
      <c r="O10" s="4" t="s">
        <v>25</v>
      </c>
      <c r="P10" s="2" t="s">
        <v>25</v>
      </c>
      <c r="Q10" s="37">
        <v>124</v>
      </c>
      <c r="R10" s="38">
        <v>27.409274193548388</v>
      </c>
      <c r="S10" s="39">
        <v>3.314516129032258</v>
      </c>
      <c r="T10" s="40">
        <v>30.723790322580644</v>
      </c>
      <c r="U10" s="2" t="s">
        <v>11</v>
      </c>
      <c r="V10" s="5">
        <v>0.94433691756272409</v>
      </c>
      <c r="W10" s="6">
        <v>0.6596774193548387</v>
      </c>
      <c r="X10" s="6">
        <v>1.1624633431085043</v>
      </c>
      <c r="Y10" s="7" t="s">
        <v>25</v>
      </c>
      <c r="Z10" s="38">
        <v>24.147880539499042</v>
      </c>
      <c r="AA10" s="39">
        <v>3.1083815028901736</v>
      </c>
      <c r="AB10" s="40">
        <v>27.256262042389213</v>
      </c>
    </row>
    <row r="11" spans="1:28" x14ac:dyDescent="0.35">
      <c r="A11" s="2" t="s">
        <v>24</v>
      </c>
      <c r="B11">
        <v>1935</v>
      </c>
      <c r="C11">
        <v>1698.1666666666667</v>
      </c>
      <c r="D11">
        <v>1710</v>
      </c>
      <c r="E11">
        <v>1956.4833333333333</v>
      </c>
      <c r="F11" s="3">
        <v>1380</v>
      </c>
      <c r="G11" s="4">
        <v>1224.75</v>
      </c>
      <c r="H11" s="4">
        <v>1035</v>
      </c>
      <c r="I11" s="2">
        <v>1418.75</v>
      </c>
      <c r="J11" s="5">
        <v>0.87760551248923346</v>
      </c>
      <c r="K11" s="6">
        <v>1.1441423001949318</v>
      </c>
      <c r="L11" s="6">
        <v>0.88749999999999996</v>
      </c>
      <c r="M11" s="7">
        <v>1.3707729468599035</v>
      </c>
      <c r="N11" s="3">
        <f t="shared" si="0"/>
        <v>2922.916666666667</v>
      </c>
      <c r="O11" s="4">
        <f t="shared" si="2"/>
        <v>3375.2333333333336</v>
      </c>
      <c r="P11" s="2">
        <f t="shared" si="1"/>
        <v>6298.1500000000005</v>
      </c>
      <c r="Q11" s="37">
        <v>897</v>
      </c>
      <c r="R11" s="38">
        <v>3.258547008547009</v>
      </c>
      <c r="S11" s="39">
        <v>3.7628019323671502</v>
      </c>
      <c r="T11" s="40">
        <v>7.0213489409141578</v>
      </c>
      <c r="U11" s="2" t="s">
        <v>24</v>
      </c>
      <c r="V11" s="5">
        <v>0.89609902475618908</v>
      </c>
      <c r="W11" s="6">
        <v>1.0128372005282023</v>
      </c>
      <c r="X11" s="6">
        <v>0.88937587657784012</v>
      </c>
      <c r="Y11" s="7">
        <v>1.2975689574567555</v>
      </c>
      <c r="Z11" s="38">
        <v>3.3081081081081081</v>
      </c>
      <c r="AA11" s="39">
        <v>3.4350630630630632</v>
      </c>
      <c r="AB11" s="40">
        <v>6.7431711711711708</v>
      </c>
    </row>
    <row r="12" spans="1:28" x14ac:dyDescent="0.35">
      <c r="A12" s="2" t="s">
        <v>27</v>
      </c>
      <c r="B12">
        <v>915</v>
      </c>
      <c r="C12">
        <v>869.08333333333314</v>
      </c>
      <c r="D12">
        <v>1020</v>
      </c>
      <c r="E12">
        <v>835.25</v>
      </c>
      <c r="F12" s="3">
        <v>690</v>
      </c>
      <c r="G12" s="4">
        <v>660</v>
      </c>
      <c r="H12" s="4">
        <v>345</v>
      </c>
      <c r="I12" s="2">
        <v>539.5</v>
      </c>
      <c r="J12" s="5">
        <v>0.94981785063752255</v>
      </c>
      <c r="K12" s="6">
        <v>0.81887254901960782</v>
      </c>
      <c r="L12" s="6">
        <v>0.95652173913043481</v>
      </c>
      <c r="M12" s="7">
        <v>1.5637681159420289</v>
      </c>
      <c r="N12" s="3">
        <f t="shared" si="0"/>
        <v>1529.083333333333</v>
      </c>
      <c r="O12" s="4">
        <f t="shared" si="2"/>
        <v>1374.75</v>
      </c>
      <c r="P12" s="2">
        <f t="shared" si="1"/>
        <v>2903.833333333333</v>
      </c>
      <c r="Q12" s="37">
        <v>366</v>
      </c>
      <c r="R12" s="38">
        <v>4.1778233151183963</v>
      </c>
      <c r="S12" s="39">
        <v>3.7561475409836067</v>
      </c>
      <c r="T12" s="40">
        <v>7.933970856102003</v>
      </c>
      <c r="U12" s="2" t="s">
        <v>27</v>
      </c>
      <c r="V12" s="5">
        <v>0.9480874316939889</v>
      </c>
      <c r="W12" s="6">
        <v>0.80613535736875408</v>
      </c>
      <c r="X12" s="6">
        <v>0.95722300140252459</v>
      </c>
      <c r="Y12" s="7">
        <v>1.4193548387096775</v>
      </c>
      <c r="Z12" s="38">
        <v>4.4728517469310667</v>
      </c>
      <c r="AA12" s="39">
        <v>3.8404154863078377</v>
      </c>
      <c r="AB12" s="40">
        <v>8.3132672332389035</v>
      </c>
    </row>
    <row r="13" spans="1:28" x14ac:dyDescent="0.35">
      <c r="A13" s="2" t="s">
        <v>12</v>
      </c>
      <c r="B13">
        <v>1830</v>
      </c>
      <c r="C13">
        <v>1828.0666666666668</v>
      </c>
      <c r="D13">
        <v>1815</v>
      </c>
      <c r="E13">
        <v>1631.25</v>
      </c>
      <c r="F13" s="3">
        <v>1035</v>
      </c>
      <c r="G13" s="4">
        <v>990</v>
      </c>
      <c r="H13" s="4">
        <v>1035</v>
      </c>
      <c r="I13" s="2">
        <v>1016.6666666666667</v>
      </c>
      <c r="J13" s="5">
        <v>0.99894353369763211</v>
      </c>
      <c r="K13" s="6">
        <v>0.89876033057851235</v>
      </c>
      <c r="L13" s="6">
        <v>0.95652173913043481</v>
      </c>
      <c r="M13" s="7">
        <v>0.98228663446054754</v>
      </c>
      <c r="N13" s="3">
        <f t="shared" si="0"/>
        <v>2818.0666666666666</v>
      </c>
      <c r="O13" s="4">
        <f>E13+I13</f>
        <v>2647.916666666667</v>
      </c>
      <c r="P13" s="2">
        <f t="shared" si="1"/>
        <v>5465.9833333333336</v>
      </c>
      <c r="Q13" s="37">
        <v>661</v>
      </c>
      <c r="R13" s="38">
        <v>4.2633383761976802</v>
      </c>
      <c r="S13" s="39">
        <v>4.0059253656076654</v>
      </c>
      <c r="T13" s="40">
        <v>8.2692637418053465</v>
      </c>
      <c r="U13" s="2" t="s">
        <v>12</v>
      </c>
      <c r="V13" s="5">
        <v>1.0041336153710561</v>
      </c>
      <c r="W13" s="6">
        <v>0.82822358482182523</v>
      </c>
      <c r="X13" s="6">
        <v>0.9675081813931744</v>
      </c>
      <c r="Y13" s="7">
        <v>0.81229546517064044</v>
      </c>
      <c r="Z13" s="38">
        <v>4.1201779026217231</v>
      </c>
      <c r="AA13" s="39">
        <v>3.4018024344569282</v>
      </c>
      <c r="AB13" s="40">
        <v>7.5219803370786513</v>
      </c>
    </row>
    <row r="14" spans="1:28" x14ac:dyDescent="0.35">
      <c r="A14" s="2" t="s">
        <v>13</v>
      </c>
      <c r="B14">
        <v>3237.0967741935483</v>
      </c>
      <c r="C14">
        <v>2597.1666666666665</v>
      </c>
      <c r="D14">
        <v>900</v>
      </c>
      <c r="E14">
        <v>814</v>
      </c>
      <c r="F14" s="3">
        <v>1980</v>
      </c>
      <c r="G14" s="4">
        <v>1898.15</v>
      </c>
      <c r="H14" s="4">
        <v>660</v>
      </c>
      <c r="I14" s="2">
        <v>562.75</v>
      </c>
      <c r="J14" s="5">
        <v>0.80231356917455565</v>
      </c>
      <c r="K14" s="6">
        <v>0.9044444444444445</v>
      </c>
      <c r="L14" s="6">
        <v>0.95866161616161616</v>
      </c>
      <c r="M14" s="7">
        <v>0.85265151515151516</v>
      </c>
      <c r="N14" s="3">
        <f t="shared" si="0"/>
        <v>4495.3166666666666</v>
      </c>
      <c r="O14" s="4">
        <f>E14+I14</f>
        <v>1376.75</v>
      </c>
      <c r="P14" s="2">
        <f t="shared" si="1"/>
        <v>5872.0666666666666</v>
      </c>
      <c r="Q14" s="37">
        <v>596</v>
      </c>
      <c r="R14" s="38">
        <v>7.5424776286353463</v>
      </c>
      <c r="S14" s="39">
        <v>2.3099832214765099</v>
      </c>
      <c r="T14" s="40">
        <v>9.8524608501118571</v>
      </c>
      <c r="U14" s="2" t="s">
        <v>13</v>
      </c>
      <c r="V14" s="5">
        <v>0.81913303437967111</v>
      </c>
      <c r="W14" s="6">
        <v>0.89784946236559138</v>
      </c>
      <c r="X14" s="6">
        <v>0.9449739328771587</v>
      </c>
      <c r="Y14" s="7">
        <v>0.91055718475073311</v>
      </c>
      <c r="Z14" s="38">
        <v>7.9479875283446715</v>
      </c>
      <c r="AA14" s="39">
        <v>2.4761904761904763</v>
      </c>
      <c r="AB14" s="40">
        <v>10.424178004535149</v>
      </c>
    </row>
    <row r="15" spans="1:28" s="44" customFormat="1" x14ac:dyDescent="0.35">
      <c r="A15" s="41" t="s">
        <v>14</v>
      </c>
      <c r="B15">
        <v>1830</v>
      </c>
      <c r="C15">
        <v>1779.6666666666665</v>
      </c>
      <c r="D15">
        <v>1335</v>
      </c>
      <c r="E15">
        <v>1213.2333333333333</v>
      </c>
      <c r="F15" s="3">
        <v>1035</v>
      </c>
      <c r="G15" s="4">
        <v>1001.25</v>
      </c>
      <c r="H15" s="4">
        <v>690</v>
      </c>
      <c r="I15" s="2">
        <v>727.5</v>
      </c>
      <c r="J15" s="5">
        <v>0.97249544626593798</v>
      </c>
      <c r="K15" s="6">
        <v>0.90878901373283394</v>
      </c>
      <c r="L15" s="6">
        <v>0.96739130434782605</v>
      </c>
      <c r="M15" s="7">
        <v>1.0543478260869565</v>
      </c>
      <c r="N15" s="3">
        <f t="shared" si="0"/>
        <v>2780.9166666666665</v>
      </c>
      <c r="O15" s="4">
        <f t="shared" ref="O15:O21" si="3">E15+I15</f>
        <v>1940.7333333333333</v>
      </c>
      <c r="P15" s="2">
        <f t="shared" si="1"/>
        <v>4721.6499999999996</v>
      </c>
      <c r="Q15" s="37">
        <v>771</v>
      </c>
      <c r="R15" s="38">
        <v>3.6068958063121483</v>
      </c>
      <c r="S15" s="39">
        <v>2.5171638564634673</v>
      </c>
      <c r="T15" s="40">
        <v>6.1240596627756156</v>
      </c>
      <c r="U15" s="2" t="s">
        <v>14</v>
      </c>
      <c r="V15" s="5">
        <v>0.95392208707914683</v>
      </c>
      <c r="W15" s="6">
        <v>0.89591639482904439</v>
      </c>
      <c r="X15" s="6">
        <v>0.99703911485117647</v>
      </c>
      <c r="Y15" s="7">
        <v>1.1591865357643758</v>
      </c>
      <c r="Z15" s="38">
        <v>3.3886658795749702</v>
      </c>
      <c r="AA15" s="39">
        <v>2.4349665486029126</v>
      </c>
      <c r="AB15" s="40">
        <v>5.8236324281778833</v>
      </c>
    </row>
    <row r="16" spans="1:28" x14ac:dyDescent="0.35">
      <c r="A16" s="2" t="s">
        <v>15</v>
      </c>
      <c r="B16">
        <v>1830</v>
      </c>
      <c r="C16">
        <v>1780.8333333333333</v>
      </c>
      <c r="D16">
        <v>1590</v>
      </c>
      <c r="E16">
        <v>1734.75</v>
      </c>
      <c r="F16" s="42">
        <v>1380</v>
      </c>
      <c r="G16" s="43">
        <v>1313.75</v>
      </c>
      <c r="H16" s="43">
        <v>1035</v>
      </c>
      <c r="I16" s="41">
        <v>1298</v>
      </c>
      <c r="J16" s="5">
        <v>0.97313296903460833</v>
      </c>
      <c r="K16" s="6">
        <v>1.0910377358490566</v>
      </c>
      <c r="L16" s="6">
        <v>0.95199275362318836</v>
      </c>
      <c r="M16" s="7">
        <v>1.2541062801932368</v>
      </c>
      <c r="N16" s="3">
        <f t="shared" si="0"/>
        <v>3094.583333333333</v>
      </c>
      <c r="O16" s="4">
        <f t="shared" si="3"/>
        <v>3032.75</v>
      </c>
      <c r="P16" s="2">
        <f t="shared" si="1"/>
        <v>6127.333333333333</v>
      </c>
      <c r="Q16" s="37">
        <v>869</v>
      </c>
      <c r="R16" s="38">
        <v>3.5610855389336398</v>
      </c>
      <c r="S16" s="39">
        <v>3.4899309551208284</v>
      </c>
      <c r="T16" s="40">
        <v>7.0510164940544682</v>
      </c>
      <c r="U16" s="41" t="s">
        <v>15</v>
      </c>
      <c r="V16" s="5">
        <v>0.9702626476291204</v>
      </c>
      <c r="W16" s="6">
        <v>1.0243862852505579</v>
      </c>
      <c r="X16" s="6">
        <v>0.95704768583450206</v>
      </c>
      <c r="Y16" s="7">
        <v>1.1519401589527816</v>
      </c>
      <c r="Z16" s="38">
        <v>3.5236967694566812</v>
      </c>
      <c r="AA16" s="39">
        <v>3.210425844346549</v>
      </c>
      <c r="AB16" s="40">
        <v>6.7341226138032306</v>
      </c>
    </row>
    <row r="17" spans="1:28" x14ac:dyDescent="0.35">
      <c r="A17" s="2" t="s">
        <v>28</v>
      </c>
      <c r="B17">
        <v>798</v>
      </c>
      <c r="C17">
        <v>828.98333333333335</v>
      </c>
      <c r="D17">
        <v>360</v>
      </c>
      <c r="E17">
        <v>315.5</v>
      </c>
      <c r="F17" s="3">
        <v>690</v>
      </c>
      <c r="G17" s="4">
        <v>658</v>
      </c>
      <c r="H17" s="4">
        <v>345</v>
      </c>
      <c r="I17" s="2">
        <v>209</v>
      </c>
      <c r="J17" s="5">
        <v>1.038826232247285</v>
      </c>
      <c r="K17" s="6">
        <v>0.87638888888888888</v>
      </c>
      <c r="L17" s="6">
        <v>0.95362318840579707</v>
      </c>
      <c r="M17" s="7">
        <v>0.60579710144927534</v>
      </c>
      <c r="N17" s="3">
        <f>C17+G17</f>
        <v>1486.9833333333333</v>
      </c>
      <c r="O17" s="4">
        <f t="shared" si="3"/>
        <v>524.5</v>
      </c>
      <c r="P17" s="2">
        <f t="shared" si="1"/>
        <v>2011.4833333333333</v>
      </c>
      <c r="Q17" s="37">
        <v>163</v>
      </c>
      <c r="R17" s="38">
        <v>9.1225971370143153</v>
      </c>
      <c r="S17" s="39">
        <v>3.2177914110429446</v>
      </c>
      <c r="T17" s="40">
        <v>12.340388548057259</v>
      </c>
      <c r="U17" s="2" t="s">
        <v>28</v>
      </c>
      <c r="V17" s="5">
        <v>0.95500848896434631</v>
      </c>
      <c r="W17" s="6">
        <v>0.31588557516737675</v>
      </c>
      <c r="X17" s="6">
        <v>0.92566619915848525</v>
      </c>
      <c r="Y17" s="7">
        <v>0.3702664796633941</v>
      </c>
      <c r="Z17" s="38">
        <v>8.4156976744186043</v>
      </c>
      <c r="AA17" s="39">
        <v>2.2761627906976742</v>
      </c>
      <c r="AB17" s="40">
        <v>10.69186046511628</v>
      </c>
    </row>
    <row r="18" spans="1:28" s="44" customFormat="1" x14ac:dyDescent="0.35">
      <c r="A18" s="2" t="s">
        <v>23</v>
      </c>
      <c r="B18">
        <v>690</v>
      </c>
      <c r="C18">
        <v>678.5</v>
      </c>
      <c r="D18">
        <v>0</v>
      </c>
      <c r="E18">
        <v>0</v>
      </c>
      <c r="F18" s="3">
        <v>690</v>
      </c>
      <c r="G18" s="4">
        <v>690</v>
      </c>
      <c r="H18" s="4">
        <v>0</v>
      </c>
      <c r="I18" s="2">
        <v>0</v>
      </c>
      <c r="J18" s="5">
        <v>0.98333333333333328</v>
      </c>
      <c r="K18" s="6" t="s">
        <v>25</v>
      </c>
      <c r="L18" s="6">
        <v>1</v>
      </c>
      <c r="M18" s="7" t="s">
        <v>25</v>
      </c>
      <c r="N18" s="3">
        <f>C18+G18</f>
        <v>1368.5</v>
      </c>
      <c r="O18" s="4">
        <f t="shared" si="3"/>
        <v>0</v>
      </c>
      <c r="P18" s="2">
        <f t="shared" si="1"/>
        <v>1368.5</v>
      </c>
      <c r="Q18" s="37">
        <v>96</v>
      </c>
      <c r="R18" s="38">
        <v>14.255208333333334</v>
      </c>
      <c r="S18" s="39">
        <v>0</v>
      </c>
      <c r="T18" s="40">
        <v>14.255208333333334</v>
      </c>
      <c r="U18" s="2" t="s">
        <v>23</v>
      </c>
      <c r="V18" s="5">
        <v>0.98794326241134756</v>
      </c>
      <c r="W18" s="6" t="s">
        <v>25</v>
      </c>
      <c r="X18" s="6">
        <v>0.98527349228611505</v>
      </c>
      <c r="Y18" s="7" t="s">
        <v>25</v>
      </c>
      <c r="Z18" s="38">
        <v>16.458823529411763</v>
      </c>
      <c r="AA18" s="39">
        <v>0</v>
      </c>
      <c r="AB18" s="40">
        <v>16.458823529411763</v>
      </c>
    </row>
    <row r="19" spans="1:28" x14ac:dyDescent="0.35">
      <c r="A19" s="2" t="s">
        <v>16</v>
      </c>
      <c r="B19">
        <v>1170</v>
      </c>
      <c r="C19">
        <v>1038.7333333333333</v>
      </c>
      <c r="D19">
        <v>915</v>
      </c>
      <c r="E19">
        <v>994</v>
      </c>
      <c r="F19" s="42">
        <v>690</v>
      </c>
      <c r="G19" s="43">
        <v>658</v>
      </c>
      <c r="H19" s="43">
        <v>690</v>
      </c>
      <c r="I19" s="41">
        <v>759</v>
      </c>
      <c r="J19" s="5">
        <v>0.88780626780626781</v>
      </c>
      <c r="K19" s="6">
        <v>1.0863387978142076</v>
      </c>
      <c r="L19" s="6">
        <v>0.95362318840579707</v>
      </c>
      <c r="M19" s="7">
        <v>1.1000000000000001</v>
      </c>
      <c r="N19" s="3">
        <f>C19+G19</f>
        <v>1696.7333333333333</v>
      </c>
      <c r="O19" s="4">
        <f t="shared" si="3"/>
        <v>1753</v>
      </c>
      <c r="P19" s="2">
        <f t="shared" si="1"/>
        <v>3449.7333333333336</v>
      </c>
      <c r="Q19" s="37">
        <v>519</v>
      </c>
      <c r="R19" s="38">
        <v>3.2692357096981373</v>
      </c>
      <c r="S19" s="39">
        <v>3.3776493256262041</v>
      </c>
      <c r="T19" s="40">
        <v>6.6468850353243418</v>
      </c>
      <c r="U19" s="2" t="s">
        <v>16</v>
      </c>
      <c r="V19" s="5">
        <v>0.9036393713813069</v>
      </c>
      <c r="W19" s="6">
        <v>1.0716552088841882</v>
      </c>
      <c r="X19" s="6">
        <v>0.95652173913043481</v>
      </c>
      <c r="Y19" s="7">
        <v>0.95652173913043481</v>
      </c>
      <c r="Z19" s="38">
        <v>3.0281569965870307</v>
      </c>
      <c r="AA19" s="39">
        <v>2.8929180887372015</v>
      </c>
      <c r="AB19" s="40">
        <v>5.9210750853242322</v>
      </c>
    </row>
    <row r="20" spans="1:28" x14ac:dyDescent="0.35">
      <c r="A20" s="2" t="s">
        <v>29</v>
      </c>
      <c r="B20">
        <v>2280</v>
      </c>
      <c r="C20">
        <v>2452.4833333333331</v>
      </c>
      <c r="D20">
        <v>1590</v>
      </c>
      <c r="E20">
        <v>1307.25</v>
      </c>
      <c r="F20" s="3">
        <v>2070</v>
      </c>
      <c r="G20" s="4">
        <v>2264.25</v>
      </c>
      <c r="H20" s="4">
        <v>1035</v>
      </c>
      <c r="I20" s="2">
        <v>989.75</v>
      </c>
      <c r="J20" s="5">
        <v>1.0756505847953215</v>
      </c>
      <c r="K20" s="6">
        <v>0.82216981132075473</v>
      </c>
      <c r="L20" s="6">
        <v>1.0938405797101449</v>
      </c>
      <c r="M20" s="7">
        <v>0.95628019323671498</v>
      </c>
      <c r="N20" s="3">
        <f>C20+G20</f>
        <v>4716.7333333333336</v>
      </c>
      <c r="O20" s="4">
        <f t="shared" si="3"/>
        <v>2297</v>
      </c>
      <c r="P20" s="2">
        <f t="shared" si="1"/>
        <v>7013.7333333333336</v>
      </c>
      <c r="Q20" s="37">
        <v>749</v>
      </c>
      <c r="R20" s="38">
        <v>6.2973742768135299</v>
      </c>
      <c r="S20" s="39">
        <v>3.0667556742323097</v>
      </c>
      <c r="T20" s="40">
        <v>9.3641299510458396</v>
      </c>
      <c r="U20" s="2" t="s">
        <v>29</v>
      </c>
      <c r="V20" s="5">
        <v>1.0810342388228638</v>
      </c>
      <c r="W20" s="6">
        <v>0.7711503347534997</v>
      </c>
      <c r="X20" s="6">
        <v>1.0957223001402525</v>
      </c>
      <c r="Y20" s="7">
        <v>0.98690977092099108</v>
      </c>
      <c r="Z20" s="38">
        <v>6.206429780033841</v>
      </c>
      <c r="AA20" s="39">
        <v>2.9473350253807107</v>
      </c>
      <c r="AB20" s="40">
        <v>9.1537648054145517</v>
      </c>
    </row>
    <row r="21" spans="1:28" ht="15" thickBot="1" x14ac:dyDescent="0.4">
      <c r="A21" s="2" t="s">
        <v>17</v>
      </c>
      <c r="B21">
        <v>1060.6666666666667</v>
      </c>
      <c r="C21">
        <v>916.5</v>
      </c>
      <c r="D21">
        <v>345</v>
      </c>
      <c r="E21">
        <v>333.5</v>
      </c>
      <c r="F21" s="3">
        <v>1038</v>
      </c>
      <c r="G21" s="4">
        <v>1017</v>
      </c>
      <c r="H21" s="4">
        <v>333.5</v>
      </c>
      <c r="I21" s="2">
        <v>347.08333333333331</v>
      </c>
      <c r="J21" s="5">
        <v>0.86407919547454426</v>
      </c>
      <c r="K21" s="6">
        <v>0.96666666666666667</v>
      </c>
      <c r="L21" s="6">
        <v>0.97976878612716767</v>
      </c>
      <c r="M21" s="7">
        <v>1.0407296351824087</v>
      </c>
      <c r="N21" s="3">
        <f>C21+G21</f>
        <v>1933.5</v>
      </c>
      <c r="O21" s="4">
        <f t="shared" si="3"/>
        <v>680.58333333333326</v>
      </c>
      <c r="P21" s="2">
        <f t="shared" si="1"/>
        <v>2614.083333333333</v>
      </c>
      <c r="Q21" s="37">
        <v>266</v>
      </c>
      <c r="R21" s="38">
        <v>7.268796992481203</v>
      </c>
      <c r="S21" s="39">
        <v>2.5585839598997491</v>
      </c>
      <c r="T21" s="40">
        <v>9.8273809523809526</v>
      </c>
      <c r="U21" s="2" t="s">
        <v>17</v>
      </c>
      <c r="V21" s="5">
        <v>1.0061494796594135</v>
      </c>
      <c r="W21" s="6">
        <v>0.96737588652482265</v>
      </c>
      <c r="X21" s="6">
        <v>0.98149861239592973</v>
      </c>
      <c r="Y21" s="7">
        <v>1.0013586956521738</v>
      </c>
      <c r="Z21" s="38">
        <v>8.3972332015810274</v>
      </c>
      <c r="AA21" s="39">
        <v>2.8043478260869565</v>
      </c>
      <c r="AB21" s="40">
        <v>11.201581027667984</v>
      </c>
    </row>
    <row r="22" spans="1:28" ht="15" thickTop="1" x14ac:dyDescent="0.35">
      <c r="A22" s="25" t="s">
        <v>2</v>
      </c>
      <c r="B22" s="25">
        <f t="shared" ref="B22:G22" si="4">SUM(B5:B21)</f>
        <v>28081.263440860217</v>
      </c>
      <c r="C22" s="50">
        <f t="shared" si="4"/>
        <v>25858.166666666668</v>
      </c>
      <c r="D22" s="50">
        <f t="shared" si="4"/>
        <v>19559.5</v>
      </c>
      <c r="E22" s="25">
        <f t="shared" si="4"/>
        <v>18955.783333333333</v>
      </c>
      <c r="F22" s="25">
        <f t="shared" si="4"/>
        <v>20808</v>
      </c>
      <c r="G22" s="50">
        <f t="shared" si="4"/>
        <v>20228.849999999999</v>
      </c>
      <c r="H22" s="25">
        <f t="shared" ref="H22:I22" si="5">SUM(H5:H21)</f>
        <v>12033.5</v>
      </c>
      <c r="I22" s="25">
        <f t="shared" si="5"/>
        <v>14011.833333333334</v>
      </c>
      <c r="J22" s="28">
        <f>C22/B22</f>
        <v>0.92083344900504771</v>
      </c>
      <c r="K22" s="29">
        <f>E22/D22</f>
        <v>0.9691343507417538</v>
      </c>
      <c r="L22" s="29">
        <f>G22/F22</f>
        <v>0.97216695501730099</v>
      </c>
      <c r="M22" s="30">
        <f>I22/H22</f>
        <v>1.1644021550948049</v>
      </c>
      <c r="N22" s="26">
        <f>SUM(N6:N21)</f>
        <v>39943.683333333334</v>
      </c>
      <c r="O22" s="27">
        <f>SUM(O6:O21)</f>
        <v>29683.633333333331</v>
      </c>
      <c r="P22" s="27">
        <f>SUM(P6:P21)</f>
        <v>69627.316666666666</v>
      </c>
      <c r="Q22" s="31">
        <f>SUM(Q5:Q21)</f>
        <v>9586</v>
      </c>
      <c r="R22" s="33">
        <v>4.8</v>
      </c>
      <c r="S22" s="32">
        <v>3.4</v>
      </c>
      <c r="T22" s="36">
        <v>8.1999999999999993</v>
      </c>
      <c r="U22" s="32"/>
      <c r="V22" s="28">
        <v>0.9314309403322184</v>
      </c>
      <c r="W22" s="29">
        <v>0.89970791564476826</v>
      </c>
      <c r="X22" s="29">
        <v>0.99935440187695834</v>
      </c>
      <c r="Y22" s="30">
        <v>1.1298964520789854</v>
      </c>
      <c r="Z22" s="33">
        <v>4.8</v>
      </c>
      <c r="AA22" s="32">
        <v>3.3</v>
      </c>
      <c r="AB22" s="36">
        <v>8.1</v>
      </c>
    </row>
    <row r="23" spans="1:28" x14ac:dyDescent="0.35">
      <c r="A23" s="11"/>
      <c r="B23" s="11"/>
      <c r="C23" s="51"/>
      <c r="D23" s="11"/>
      <c r="E23" s="11"/>
      <c r="F23" s="11"/>
      <c r="G23" s="5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53"/>
      <c r="S23" s="53"/>
      <c r="T23" s="53"/>
      <c r="U23" s="53"/>
      <c r="V23" s="52"/>
      <c r="W23" s="52"/>
      <c r="X23" s="52"/>
      <c r="Y23" s="52"/>
      <c r="Z23" s="53"/>
      <c r="AA23" s="53"/>
      <c r="AB23" s="53"/>
    </row>
    <row r="24" spans="1:28" x14ac:dyDescent="0.35">
      <c r="A24" s="13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2:M22">
    <cfRule type="cellIs" dxfId="13" priority="126" operator="lessThan">
      <formula>0.9</formula>
    </cfRule>
    <cfRule type="cellIs" dxfId="12" priority="127" operator="greaterThan">
      <formula>1.1</formula>
    </cfRule>
  </conditionalFormatting>
  <conditionalFormatting sqref="J22:M22">
    <cfRule type="cellIs" dxfId="11" priority="129" stopIfTrue="1" operator="greaterThan">
      <formula>1.1</formula>
    </cfRule>
  </conditionalFormatting>
  <conditionalFormatting sqref="V23:Y23 J10:L19 M10:M15">
    <cfRule type="cellIs" dxfId="10" priority="82" operator="greaterThan">
      <formula>1.1</formula>
    </cfRule>
  </conditionalFormatting>
  <conditionalFormatting sqref="J5:L21 M5:M15">
    <cfRule type="cellIs" dxfId="9" priority="36" operator="lessThan">
      <formula>0.9</formula>
    </cfRule>
  </conditionalFormatting>
  <conditionalFormatting sqref="J5:M9 M17:M19 J20:M21">
    <cfRule type="cellIs" dxfId="8" priority="35" operator="greaterThan">
      <formula>1.1</formula>
    </cfRule>
  </conditionalFormatting>
  <conditionalFormatting sqref="M17:M21">
    <cfRule type="cellIs" dxfId="7" priority="34" operator="lessThan">
      <formula>0.9</formula>
    </cfRule>
  </conditionalFormatting>
  <conditionalFormatting sqref="V22:Y22">
    <cfRule type="cellIs" dxfId="6" priority="13" operator="lessThan">
      <formula>0.9</formula>
    </cfRule>
    <cfRule type="cellIs" dxfId="5" priority="14" operator="greaterThan">
      <formula>1.1</formula>
    </cfRule>
  </conditionalFormatting>
  <conditionalFormatting sqref="V22:Y22">
    <cfRule type="cellIs" dxfId="4" priority="15" stopIfTrue="1" operator="greaterThan">
      <formula>1.1</formula>
    </cfRule>
  </conditionalFormatting>
  <conditionalFormatting sqref="V10:X19 Y10:Y15">
    <cfRule type="cellIs" dxfId="3" priority="4" operator="greaterThan">
      <formula>1.1</formula>
    </cfRule>
  </conditionalFormatting>
  <conditionalFormatting sqref="V5:X21 Y5:Y15">
    <cfRule type="cellIs" dxfId="2" priority="3" operator="lessThan">
      <formula>0.9</formula>
    </cfRule>
  </conditionalFormatting>
  <conditionalFormatting sqref="V5:Y9 Y17:Y19 V20:Y21">
    <cfRule type="cellIs" dxfId="1" priority="2" operator="greaterThan">
      <formula>1.1</formula>
    </cfRule>
  </conditionalFormatting>
  <conditionalFormatting sqref="Y17:Y21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http://purl.org/dc/terms/"/>
    <ds:schemaRef ds:uri="http://schemas.microsoft.com/sharepoint/v3"/>
    <ds:schemaRef ds:uri="http://schemas.microsoft.com/office/2006/metadata/properties"/>
    <ds:schemaRef ds:uri="32678723-8c06-45e1-8bd0-318b9868a43d"/>
    <ds:schemaRef ds:uri="http://purl.org/dc/elements/1.1/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2025-02-17T08:22:03Z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