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SafeCare\"/>
    </mc:Choice>
  </mc:AlternateContent>
  <bookViews>
    <workbookView xWindow="0" yWindow="0" windowWidth="17250" windowHeight="7030" tabRatio="439"/>
  </bookViews>
  <sheets>
    <sheet name="Overview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M6" i="1" l="1"/>
  <c r="M7" i="1"/>
  <c r="M8" i="1"/>
  <c r="M9" i="1"/>
  <c r="M11" i="1"/>
  <c r="M12" i="1"/>
  <c r="M13" i="1"/>
  <c r="M14" i="1"/>
  <c r="M15" i="1"/>
  <c r="M16" i="1"/>
  <c r="M17" i="1"/>
  <c r="M19" i="1"/>
  <c r="M20" i="1"/>
  <c r="M21" i="1"/>
  <c r="M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5" i="1"/>
  <c r="K6" i="1"/>
  <c r="K7" i="1"/>
  <c r="K8" i="1"/>
  <c r="K9" i="1"/>
  <c r="K10" i="1"/>
  <c r="K11" i="1"/>
  <c r="K12" i="1"/>
  <c r="K13" i="1"/>
  <c r="K14" i="1"/>
  <c r="K15" i="1"/>
  <c r="K16" i="1"/>
  <c r="K17" i="1"/>
  <c r="K19" i="1"/>
  <c r="K20" i="1"/>
  <c r="K21" i="1"/>
  <c r="K5" i="1"/>
  <c r="J6" i="1"/>
  <c r="J7" i="1"/>
  <c r="J8" i="1"/>
  <c r="J9" i="1"/>
  <c r="J10" i="1"/>
  <c r="J11" i="1"/>
  <c r="J12" i="1"/>
  <c r="J13" i="1"/>
  <c r="J14" i="1"/>
  <c r="J15" i="1"/>
  <c r="J16" i="1"/>
  <c r="J17" i="1"/>
  <c r="J19" i="1"/>
  <c r="J20" i="1"/>
  <c r="J21" i="1"/>
  <c r="J5" i="1"/>
  <c r="N6" i="1" l="1"/>
  <c r="N7" i="1" l="1"/>
  <c r="Q22" i="1" l="1"/>
  <c r="G22" i="1" l="1"/>
  <c r="F22" i="1"/>
  <c r="L22" i="1" l="1"/>
  <c r="N5" i="1"/>
  <c r="O5" i="1"/>
  <c r="P5" i="1" l="1"/>
  <c r="E22" i="1"/>
  <c r="D22" i="1"/>
  <c r="C22" i="1"/>
  <c r="B22" i="1"/>
  <c r="K22" i="1" l="1"/>
  <c r="J22" i="1"/>
  <c r="O6" i="1"/>
  <c r="N8" i="1"/>
  <c r="O8" i="1"/>
  <c r="O7" i="1"/>
  <c r="P7" i="1" s="1"/>
  <c r="P6" i="1" l="1"/>
  <c r="P8" i="1"/>
  <c r="O21" i="1" l="1"/>
  <c r="N21" i="1"/>
  <c r="O20" i="1"/>
  <c r="N20" i="1"/>
  <c r="O19" i="1"/>
  <c r="N19" i="1"/>
  <c r="N18" i="1"/>
  <c r="O18" i="1"/>
  <c r="N17" i="1"/>
  <c r="O17" i="1"/>
  <c r="N16" i="1"/>
  <c r="O16" i="1"/>
  <c r="O15" i="1"/>
  <c r="N15" i="1"/>
  <c r="N14" i="1"/>
  <c r="O14" i="1"/>
  <c r="O13" i="1"/>
  <c r="N13" i="1"/>
  <c r="N12" i="1"/>
  <c r="O12" i="1"/>
  <c r="O11" i="1"/>
  <c r="N11" i="1"/>
  <c r="N9" i="1"/>
  <c r="O9" i="1"/>
  <c r="N22" i="1" l="1"/>
  <c r="O22" i="1"/>
  <c r="P21" i="1"/>
  <c r="P13" i="1"/>
  <c r="P12" i="1"/>
  <c r="P17" i="1"/>
  <c r="P15" i="1"/>
  <c r="P19" i="1"/>
  <c r="P11" i="1"/>
  <c r="P20" i="1"/>
  <c r="P18" i="1"/>
  <c r="P9" i="1"/>
  <c r="P14" i="1"/>
  <c r="P16" i="1"/>
  <c r="P22" i="1" l="1"/>
  <c r="I22" i="1"/>
  <c r="H22" i="1"/>
  <c r="M22" i="1" l="1"/>
</calcChain>
</file>

<file path=xl/sharedStrings.xml><?xml version="1.0" encoding="utf-8"?>
<sst xmlns="http://schemas.openxmlformats.org/spreadsheetml/2006/main" count="92" uniqueCount="33">
  <si>
    <t>Day</t>
  </si>
  <si>
    <t>Night</t>
  </si>
  <si>
    <t>Total</t>
  </si>
  <si>
    <t>RN</t>
  </si>
  <si>
    <t>CSW</t>
  </si>
  <si>
    <t>Overall</t>
  </si>
  <si>
    <t>Ward</t>
  </si>
  <si>
    <t>Planned</t>
  </si>
  <si>
    <t>Actual</t>
  </si>
  <si>
    <t>Farndale</t>
  </si>
  <si>
    <t>Granby</t>
  </si>
  <si>
    <t>ITU/HDU</t>
  </si>
  <si>
    <t>Littondale</t>
  </si>
  <si>
    <t>Maternity</t>
  </si>
  <si>
    <t>Nidderdale</t>
  </si>
  <si>
    <t>Oakdale</t>
  </si>
  <si>
    <t>Trinity</t>
  </si>
  <si>
    <t>Woodlands</t>
  </si>
  <si>
    <t>Fill (%)</t>
  </si>
  <si>
    <t>Patient</t>
  </si>
  <si>
    <t>Days</t>
  </si>
  <si>
    <t>CHPPD</t>
  </si>
  <si>
    <t>Byland</t>
  </si>
  <si>
    <t>Special Care Baby Unit</t>
  </si>
  <si>
    <t>Jervaulx</t>
  </si>
  <si>
    <t>-</t>
  </si>
  <si>
    <t>Acute Frailty Unit</t>
  </si>
  <si>
    <t>Lascelles</t>
  </si>
  <si>
    <t>Rowan</t>
  </si>
  <si>
    <t>Wensleydale</t>
  </si>
  <si>
    <t>Fountains</t>
  </si>
  <si>
    <t>July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</si>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</sst>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theme="1"/>
      </bottom>
      <diagonal/>
    </border>
    <border>
      <left/>
      <right style="hair">
        <color indexed="64"/>
      </right>
      <top/>
      <bottom style="thick">
        <color theme="1"/>
      </bottom>
      <diagonal/>
    </border>
    <border>
      <left style="hair">
        <color indexed="64"/>
      </left>
      <right/>
      <top/>
      <bottom style="thick">
        <color theme="1"/>
      </bottom>
      <diagonal/>
    </border>
    <border>
      <left style="hair">
        <color indexed="64"/>
      </left>
      <right style="hair">
        <color indexed="64"/>
      </right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 style="hair">
        <color indexed="64"/>
      </right>
      <top style="thick">
        <color theme="1"/>
      </top>
      <bottom/>
      <diagonal/>
    </border>
    <border>
      <left style="hair">
        <color indexed="64"/>
      </left>
      <right/>
      <top style="thick">
        <color theme="1"/>
      </top>
      <bottom/>
      <diagonal/>
    </border>
    <border>
      <left style="hair">
        <color indexed="64"/>
      </left>
      <right style="hair">
        <color indexed="64"/>
      </right>
      <top style="thick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ck">
        <color theme="1"/>
      </bottom>
      <diagonal/>
    </border>
    <border>
      <left/>
      <right style="medium">
        <color theme="1"/>
      </right>
      <top style="thick">
        <color theme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0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0" fillId="2" borderId="5" xfId="0" applyFont="1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8" xfId="0" applyFont="1" applyFill="1" applyBorder="1"/>
    <xf numFmtId="9" fontId="2" fillId="2" borderId="10" xfId="1" applyFont="1" applyFill="1" applyBorder="1"/>
    <xf numFmtId="9" fontId="2" fillId="2" borderId="8" xfId="1" applyFont="1" applyFill="1" applyBorder="1"/>
    <xf numFmtId="9" fontId="2" fillId="2" borderId="9" xfId="1" applyFont="1" applyFill="1" applyBorder="1"/>
    <xf numFmtId="0" fontId="2" fillId="2" borderId="11" xfId="0" applyFont="1" applyFill="1" applyBorder="1"/>
    <xf numFmtId="164" fontId="2" fillId="2" borderId="8" xfId="0" applyNumberFormat="1" applyFont="1" applyFill="1" applyBorder="1"/>
    <xf numFmtId="164" fontId="2" fillId="2" borderId="10" xfId="0" applyNumberFormat="1" applyFont="1" applyFill="1" applyBorder="1"/>
    <xf numFmtId="0" fontId="2" fillId="2" borderId="13" xfId="0" applyFont="1" applyFill="1" applyBorder="1"/>
    <xf numFmtId="0" fontId="0" fillId="2" borderId="14" xfId="0" applyFill="1" applyBorder="1"/>
    <xf numFmtId="164" fontId="2" fillId="2" borderId="15" xfId="0" applyNumberFormat="1" applyFont="1" applyFill="1" applyBorder="1"/>
    <xf numFmtId="0" fontId="0" fillId="0" borderId="2" xfId="0" applyFill="1" applyBorder="1"/>
    <xf numFmtId="164" fontId="0" fillId="0" borderId="3" xfId="0" applyNumberFormat="1" applyFill="1" applyBorder="1"/>
    <xf numFmtId="164" fontId="0" fillId="0" borderId="0" xfId="0" applyNumberFormat="1" applyFill="1" applyBorder="1"/>
    <xf numFmtId="164" fontId="0" fillId="0" borderId="13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0" xfId="0" applyFill="1" applyBorder="1"/>
    <xf numFmtId="0" fontId="0" fillId="0" borderId="0" xfId="0" applyFill="1"/>
    <xf numFmtId="0" fontId="0" fillId="2" borderId="1" xfId="0" applyFont="1" applyFill="1" applyBorder="1"/>
    <xf numFmtId="0" fontId="0" fillId="2" borderId="2" xfId="0" applyFill="1" applyBorder="1"/>
    <xf numFmtId="164" fontId="0" fillId="2" borderId="13" xfId="0" applyNumberFormat="1" applyFill="1" applyBorder="1"/>
    <xf numFmtId="164" fontId="0" fillId="2" borderId="3" xfId="0" applyNumberFormat="1" applyFill="1" applyBorder="1"/>
    <xf numFmtId="164" fontId="0" fillId="2" borderId="0" xfId="0" applyNumberFormat="1" applyFill="1" applyBorder="1"/>
    <xf numFmtId="2" fontId="2" fillId="2" borderId="9" xfId="0" applyNumberFormat="1" applyFont="1" applyFill="1" applyBorder="1"/>
    <xf numFmtId="2" fontId="2" fillId="2" borderId="0" xfId="0" applyNumberFormat="1" applyFont="1" applyFill="1" applyBorder="1"/>
    <xf numFmtId="9" fontId="2" fillId="2" borderId="0" xfId="1" applyFont="1" applyFill="1" applyBorder="1"/>
    <xf numFmtId="164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</cellXfs>
  <cellStyles count="5">
    <cellStyle name="Normal" xfId="0" builtinId="0"/>
    <cellStyle name="Normal 2" xfId="2"/>
    <cellStyle name="Normal 3" xfId="4"/>
    <cellStyle name="Percent" xfId="1" builtinId="5"/>
    <cellStyle name="Percent 2" xfId="3"/>
  </cellStyles>
  <dxfs count="12"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Flat">
      <a:dk1>
        <a:srgbClr val="424456"/>
      </a:dk1>
      <a:lt1>
        <a:srgbClr val="FFFFFF"/>
      </a:lt1>
      <a:dk2>
        <a:srgbClr val="000000"/>
      </a:dk2>
      <a:lt2>
        <a:srgbClr val="1ABC9C"/>
      </a:lt2>
      <a:accent1>
        <a:srgbClr val="FF495E"/>
      </a:accent1>
      <a:accent2>
        <a:srgbClr val="FF7F50"/>
      </a:accent2>
      <a:accent3>
        <a:srgbClr val="F1C40F"/>
      </a:accent3>
      <a:accent4>
        <a:srgbClr val="2ECC71"/>
      </a:accent4>
      <a:accent5>
        <a:srgbClr val="0563C1"/>
      </a:accent5>
      <a:accent6>
        <a:srgbClr val="B4DCF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24"/>
  <sheetViews>
    <sheetView showGridLines="0" tabSelected="1" zoomScale="90" zoomScaleNormal="90" workbookViewId="0">
      <pane ySplit="1" topLeftCell="A2" activePane="bottomLeft" state="frozen"/>
      <selection pane="bottomLeft" activeCell="J22" sqref="J22"/>
    </sheetView>
  </sheetViews>
  <sheetFormatPr defaultColWidth="9.08984375" defaultRowHeight="14.5" x14ac:dyDescent="0.35"/>
  <cols>
    <col min="1" max="1" width="19.90625" style="1" bestFit="1" customWidth="1"/>
    <col min="2" max="2" width="8.36328125" style="1" bestFit="1" customWidth="1"/>
    <col min="3" max="4" width="8.81640625" style="1" bestFit="1" customWidth="1"/>
    <col min="5" max="5" width="9" style="1" bestFit="1" customWidth="1"/>
    <col min="6" max="6" width="8.36328125" style="1" bestFit="1" customWidth="1"/>
    <col min="7" max="7" width="8.81640625" style="1" bestFit="1" customWidth="1"/>
    <col min="8" max="8" width="8.36328125" style="1" bestFit="1" customWidth="1"/>
    <col min="9" max="9" width="8" style="1" bestFit="1" customWidth="1"/>
    <col min="10" max="10" width="9" style="1" bestFit="1" customWidth="1"/>
    <col min="11" max="11" width="7.90625" style="1" bestFit="1" customWidth="1"/>
    <col min="12" max="12" width="8" style="1" customWidth="1"/>
    <col min="13" max="13" width="7.90625" style="1" bestFit="1" customWidth="1"/>
    <col min="14" max="14" width="8" style="1" bestFit="1" customWidth="1"/>
    <col min="15" max="16" width="9" style="1" bestFit="1" customWidth="1"/>
    <col min="17" max="17" width="7.453125" style="1" bestFit="1" customWidth="1"/>
    <col min="18" max="19" width="5.54296875" style="1" bestFit="1" customWidth="1"/>
    <col min="20" max="20" width="7.453125" style="1" bestFit="1" customWidth="1"/>
    <col min="21" max="21" width="19.90625" style="1" bestFit="1" customWidth="1"/>
    <col min="22" max="22" width="9.6328125" style="1" bestFit="1" customWidth="1"/>
    <col min="23" max="25" width="7.08984375" style="1" bestFit="1" customWidth="1"/>
    <col min="26" max="26" width="8" style="1" customWidth="1"/>
    <col min="27" max="27" width="7.90625" style="1" customWidth="1"/>
    <col min="28" max="28" width="7.453125" style="1" bestFit="1" customWidth="1"/>
    <col min="29" max="16384" width="9.08984375" style="1"/>
  </cols>
  <sheetData>
    <row r="1" spans="1:28" x14ac:dyDescent="0.35">
      <c r="B1" s="55" t="s">
        <v>32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7"/>
      <c r="U1" s="63" t="s">
        <v>31</v>
      </c>
      <c r="V1" s="64"/>
      <c r="W1" s="64"/>
      <c r="X1" s="64"/>
      <c r="Y1" s="64"/>
      <c r="Z1" s="64"/>
      <c r="AA1" s="64"/>
      <c r="AB1" s="64"/>
    </row>
    <row r="2" spans="1:28" x14ac:dyDescent="0.35">
      <c r="A2" s="8"/>
      <c r="B2" s="61" t="s">
        <v>0</v>
      </c>
      <c r="C2" s="58"/>
      <c r="D2" s="58"/>
      <c r="E2" s="59"/>
      <c r="F2" s="61" t="s">
        <v>1</v>
      </c>
      <c r="G2" s="58"/>
      <c r="H2" s="58"/>
      <c r="I2" s="59"/>
      <c r="J2" s="61" t="s">
        <v>0</v>
      </c>
      <c r="K2" s="58"/>
      <c r="L2" s="58" t="s">
        <v>1</v>
      </c>
      <c r="M2" s="59"/>
      <c r="N2" s="61" t="s">
        <v>2</v>
      </c>
      <c r="O2" s="58"/>
      <c r="P2" s="59"/>
      <c r="Q2" s="9" t="s">
        <v>19</v>
      </c>
      <c r="R2" s="61" t="s">
        <v>21</v>
      </c>
      <c r="S2" s="58"/>
      <c r="T2" s="62"/>
      <c r="U2" s="54"/>
      <c r="V2" s="58" t="s">
        <v>0</v>
      </c>
      <c r="W2" s="58"/>
      <c r="X2" s="58" t="s">
        <v>1</v>
      </c>
      <c r="Y2" s="59"/>
      <c r="Z2" s="60" t="s">
        <v>21</v>
      </c>
      <c r="AA2" s="60"/>
      <c r="AB2" s="60"/>
    </row>
    <row r="3" spans="1:28" x14ac:dyDescent="0.35">
      <c r="A3" s="8"/>
      <c r="B3" s="61" t="s">
        <v>3</v>
      </c>
      <c r="C3" s="58"/>
      <c r="D3" s="58" t="s">
        <v>4</v>
      </c>
      <c r="E3" s="59"/>
      <c r="F3" s="61" t="s">
        <v>3</v>
      </c>
      <c r="G3" s="58"/>
      <c r="H3" s="58" t="s">
        <v>4</v>
      </c>
      <c r="I3" s="59"/>
      <c r="J3" s="22" t="s">
        <v>3</v>
      </c>
      <c r="K3" s="23" t="s">
        <v>4</v>
      </c>
      <c r="L3" s="23" t="s">
        <v>3</v>
      </c>
      <c r="M3" s="24" t="s">
        <v>4</v>
      </c>
      <c r="N3" s="10" t="s">
        <v>3</v>
      </c>
      <c r="O3" s="11" t="s">
        <v>4</v>
      </c>
      <c r="P3" s="12" t="s">
        <v>2</v>
      </c>
      <c r="Q3" s="9" t="s">
        <v>20</v>
      </c>
      <c r="R3" s="10" t="s">
        <v>3</v>
      </c>
      <c r="S3" s="11" t="s">
        <v>4</v>
      </c>
      <c r="T3" s="34" t="s">
        <v>5</v>
      </c>
      <c r="U3" s="11"/>
      <c r="V3" s="23" t="s">
        <v>3</v>
      </c>
      <c r="W3" s="23" t="s">
        <v>4</v>
      </c>
      <c r="X3" s="23" t="s">
        <v>3</v>
      </c>
      <c r="Y3" s="24" t="s">
        <v>4</v>
      </c>
      <c r="Z3" s="13" t="s">
        <v>3</v>
      </c>
      <c r="AA3" s="13" t="s">
        <v>4</v>
      </c>
      <c r="AB3" s="13" t="s">
        <v>5</v>
      </c>
    </row>
    <row r="4" spans="1:28" ht="15" thickBot="1" x14ac:dyDescent="0.4">
      <c r="A4" s="14" t="s">
        <v>6</v>
      </c>
      <c r="B4" s="15" t="s">
        <v>7</v>
      </c>
      <c r="C4" s="16" t="s">
        <v>8</v>
      </c>
      <c r="D4" s="16" t="s">
        <v>7</v>
      </c>
      <c r="E4" s="17" t="s">
        <v>8</v>
      </c>
      <c r="F4" s="15" t="s">
        <v>7</v>
      </c>
      <c r="G4" s="16" t="s">
        <v>8</v>
      </c>
      <c r="H4" s="16" t="s">
        <v>7</v>
      </c>
      <c r="I4" s="17" t="s">
        <v>8</v>
      </c>
      <c r="J4" s="18" t="s">
        <v>18</v>
      </c>
      <c r="K4" s="19" t="s">
        <v>18</v>
      </c>
      <c r="L4" s="19" t="s">
        <v>18</v>
      </c>
      <c r="M4" s="20" t="s">
        <v>18</v>
      </c>
      <c r="N4" s="15"/>
      <c r="O4" s="16"/>
      <c r="P4" s="17"/>
      <c r="Q4" s="21"/>
      <c r="R4" s="15"/>
      <c r="S4" s="16"/>
      <c r="T4" s="35"/>
      <c r="U4" s="16"/>
      <c r="V4" s="19" t="s">
        <v>18</v>
      </c>
      <c r="W4" s="19" t="s">
        <v>18</v>
      </c>
      <c r="X4" s="19" t="s">
        <v>18</v>
      </c>
      <c r="Y4" s="20" t="s">
        <v>18</v>
      </c>
      <c r="Z4" s="15"/>
      <c r="AA4" s="16"/>
      <c r="AB4" s="16"/>
    </row>
    <row r="5" spans="1:28" ht="15" thickTop="1" x14ac:dyDescent="0.35">
      <c r="A5" s="45" t="s">
        <v>26</v>
      </c>
      <c r="B5">
        <v>1534.5</v>
      </c>
      <c r="C5">
        <v>1493</v>
      </c>
      <c r="D5">
        <v>1333</v>
      </c>
      <c r="E5">
        <v>1556.75</v>
      </c>
      <c r="F5" s="3">
        <v>1023</v>
      </c>
      <c r="G5" s="4">
        <v>1233.5</v>
      </c>
      <c r="H5" s="4">
        <v>682</v>
      </c>
      <c r="I5" s="2">
        <v>1112.25</v>
      </c>
      <c r="J5" s="5">
        <f>C5/B5</f>
        <v>0.97295536005213423</v>
      </c>
      <c r="K5" s="6">
        <f>E5/D5</f>
        <v>1.1678544636159041</v>
      </c>
      <c r="L5" s="6">
        <f>G5/F5</f>
        <v>1.2057673509286413</v>
      </c>
      <c r="M5" s="7">
        <f>I5/H5</f>
        <v>1.6308651026392962</v>
      </c>
      <c r="N5" s="3">
        <f>C5+G5</f>
        <v>2726.5</v>
      </c>
      <c r="O5" s="4">
        <f>E5+I5</f>
        <v>2669</v>
      </c>
      <c r="P5" s="2">
        <f>N5+O5</f>
        <v>5395.5</v>
      </c>
      <c r="Q5" s="46">
        <v>508</v>
      </c>
      <c r="R5" s="48">
        <v>5.3671259842519685</v>
      </c>
      <c r="S5" s="49">
        <v>5.2539370078740157</v>
      </c>
      <c r="T5" s="47">
        <v>10.621062992125983</v>
      </c>
      <c r="U5" s="45" t="s">
        <v>26</v>
      </c>
      <c r="V5" s="5">
        <v>0.95353924513517052</v>
      </c>
      <c r="W5" s="6">
        <v>1.2174760723147819</v>
      </c>
      <c r="X5" s="6">
        <v>1.21894966495247</v>
      </c>
      <c r="Y5" s="7">
        <v>1.6367461430575034</v>
      </c>
      <c r="Z5" s="48">
        <v>4.5760209713024285</v>
      </c>
      <c r="AA5" s="49">
        <v>4.7752483443708611</v>
      </c>
      <c r="AB5" s="47">
        <v>9.3512693156732904</v>
      </c>
    </row>
    <row r="6" spans="1:28" x14ac:dyDescent="0.35">
      <c r="A6" s="2" t="s">
        <v>22</v>
      </c>
      <c r="B6">
        <v>1844.5</v>
      </c>
      <c r="C6">
        <v>1791.8333333333335</v>
      </c>
      <c r="D6">
        <v>1705</v>
      </c>
      <c r="E6">
        <v>1849.9666666666667</v>
      </c>
      <c r="F6" s="3">
        <v>1364</v>
      </c>
      <c r="G6" s="4">
        <v>1320</v>
      </c>
      <c r="H6" s="4">
        <v>1023</v>
      </c>
      <c r="I6" s="2">
        <v>1386</v>
      </c>
      <c r="J6" s="5">
        <f t="shared" ref="J6:J21" si="0">C6/B6</f>
        <v>0.97144664317339846</v>
      </c>
      <c r="K6" s="6">
        <f t="shared" ref="K6:K21" si="1">E6/D6</f>
        <v>1.0850244379276637</v>
      </c>
      <c r="L6" s="6">
        <f t="shared" ref="L6:L21" si="2">G6/F6</f>
        <v>0.967741935483871</v>
      </c>
      <c r="M6" s="7">
        <f t="shared" ref="M6:M21" si="3">I6/H6</f>
        <v>1.3548387096774193</v>
      </c>
      <c r="N6" s="3">
        <f>C6+G6</f>
        <v>3111.8333333333335</v>
      </c>
      <c r="O6" s="4">
        <f>E6+I6</f>
        <v>3235.9666666666667</v>
      </c>
      <c r="P6" s="2">
        <f>N6+O6</f>
        <v>6347.8</v>
      </c>
      <c r="Q6" s="37">
        <v>917</v>
      </c>
      <c r="R6" s="38">
        <v>3.3934932751726645</v>
      </c>
      <c r="S6" s="39">
        <v>3.5288622319156673</v>
      </c>
      <c r="T6" s="40">
        <v>6.9223555070883318</v>
      </c>
      <c r="U6" s="1" t="s">
        <v>22</v>
      </c>
      <c r="V6" s="5">
        <v>0.8492039676585813</v>
      </c>
      <c r="W6" s="6">
        <v>1.0132710809281269</v>
      </c>
      <c r="X6" s="6">
        <v>0.90971248246844316</v>
      </c>
      <c r="Y6" s="7">
        <v>1.3251519401589529</v>
      </c>
      <c r="Z6" s="38">
        <v>3.2103251161128976</v>
      </c>
      <c r="AA6" s="39">
        <v>3.4380493033226149</v>
      </c>
      <c r="AB6" s="40">
        <v>6.6483744194355126</v>
      </c>
    </row>
    <row r="7" spans="1:28" x14ac:dyDescent="0.35">
      <c r="A7" s="2" t="s">
        <v>9</v>
      </c>
      <c r="B7">
        <v>1844.5</v>
      </c>
      <c r="C7">
        <v>1770.5</v>
      </c>
      <c r="D7">
        <v>1395</v>
      </c>
      <c r="E7">
        <v>1600.75</v>
      </c>
      <c r="F7" s="3">
        <v>1705</v>
      </c>
      <c r="G7" s="4">
        <v>1298.5</v>
      </c>
      <c r="H7" s="4">
        <v>1023</v>
      </c>
      <c r="I7" s="2">
        <v>1209.5</v>
      </c>
      <c r="J7" s="5">
        <f t="shared" si="0"/>
        <v>0.95988072648414202</v>
      </c>
      <c r="K7" s="6">
        <f t="shared" si="1"/>
        <v>1.1474910394265232</v>
      </c>
      <c r="L7" s="6">
        <f t="shared" si="2"/>
        <v>0.76158357771260998</v>
      </c>
      <c r="M7" s="7">
        <f t="shared" si="3"/>
        <v>1.1823069403714566</v>
      </c>
      <c r="N7" s="3">
        <f>C7+G7</f>
        <v>3069</v>
      </c>
      <c r="O7" s="4">
        <f t="shared" ref="O7:O12" si="4">E7+I7</f>
        <v>2810.25</v>
      </c>
      <c r="P7" s="2">
        <f>N7+O7</f>
        <v>5879.25</v>
      </c>
      <c r="Q7" s="37">
        <v>497</v>
      </c>
      <c r="R7" s="38">
        <v>6.1750503018108649</v>
      </c>
      <c r="S7" s="39">
        <v>5.6544265593561365</v>
      </c>
      <c r="T7" s="40">
        <v>11.829476861167002</v>
      </c>
      <c r="U7" s="2" t="s">
        <v>9</v>
      </c>
      <c r="V7" s="5">
        <v>0.86104353957341795</v>
      </c>
      <c r="W7" s="6">
        <v>1.0438564697354114</v>
      </c>
      <c r="X7" s="6">
        <v>0.87419354838709673</v>
      </c>
      <c r="Y7" s="7">
        <v>1.0285179990649835</v>
      </c>
      <c r="Z7" s="38">
        <v>5.2240089335566724</v>
      </c>
      <c r="AA7" s="39">
        <v>4.2546063651591286</v>
      </c>
      <c r="AB7" s="40">
        <v>9.4786152987158019</v>
      </c>
    </row>
    <row r="8" spans="1:28" x14ac:dyDescent="0.35">
      <c r="A8" s="2" t="s">
        <v>30</v>
      </c>
      <c r="B8">
        <v>1844.5</v>
      </c>
      <c r="C8">
        <v>1609.75</v>
      </c>
      <c r="D8">
        <v>1627.5</v>
      </c>
      <c r="E8">
        <v>1574</v>
      </c>
      <c r="F8" s="3">
        <v>1364</v>
      </c>
      <c r="G8" s="4">
        <v>1571.8333333333333</v>
      </c>
      <c r="H8" s="4">
        <v>1023</v>
      </c>
      <c r="I8" s="2">
        <v>1093</v>
      </c>
      <c r="J8" s="5">
        <f t="shared" si="0"/>
        <v>0.87272973705611279</v>
      </c>
      <c r="K8" s="6">
        <f t="shared" si="1"/>
        <v>0.96712749615975424</v>
      </c>
      <c r="L8" s="6">
        <f t="shared" si="2"/>
        <v>1.1523704789833822</v>
      </c>
      <c r="M8" s="7">
        <f t="shared" si="3"/>
        <v>1.0684261974584555</v>
      </c>
      <c r="N8" s="3">
        <f>C8+G8</f>
        <v>3181.583333333333</v>
      </c>
      <c r="O8" s="4">
        <f>E8+I8</f>
        <v>2667</v>
      </c>
      <c r="P8" s="2">
        <f>N8+O8</f>
        <v>5848.583333333333</v>
      </c>
      <c r="Q8" s="37">
        <v>784</v>
      </c>
      <c r="R8" s="38">
        <v>4.0581420068027203</v>
      </c>
      <c r="S8" s="39">
        <v>3.4017857142857144</v>
      </c>
      <c r="T8" s="40">
        <v>7.4599277210884347</v>
      </c>
      <c r="U8" s="2" t="s">
        <v>30</v>
      </c>
      <c r="V8" s="5">
        <v>0.96395205358716729</v>
      </c>
      <c r="W8" s="6">
        <v>0.98297491039426532</v>
      </c>
      <c r="X8" s="6">
        <v>0.88399953249181851</v>
      </c>
      <c r="Y8" s="7">
        <v>1.2969456132148978</v>
      </c>
      <c r="Z8" s="38">
        <v>3.7374747474747472</v>
      </c>
      <c r="AA8" s="39">
        <v>3.7866666666666666</v>
      </c>
      <c r="AB8" s="40">
        <v>7.5241414141414138</v>
      </c>
    </row>
    <row r="9" spans="1:28" s="44" customFormat="1" x14ac:dyDescent="0.35">
      <c r="A9" s="41" t="s">
        <v>10</v>
      </c>
      <c r="B9">
        <v>1409.25</v>
      </c>
      <c r="C9">
        <v>1186.5833333333333</v>
      </c>
      <c r="D9">
        <v>1333</v>
      </c>
      <c r="E9">
        <v>1251</v>
      </c>
      <c r="F9" s="3">
        <v>1023</v>
      </c>
      <c r="G9" s="4">
        <v>990</v>
      </c>
      <c r="H9" s="4">
        <v>1023</v>
      </c>
      <c r="I9" s="2">
        <v>1155.5</v>
      </c>
      <c r="J9" s="5">
        <f t="shared" si="0"/>
        <v>0.84199633374726501</v>
      </c>
      <c r="K9" s="6">
        <f t="shared" si="1"/>
        <v>0.93848462115528886</v>
      </c>
      <c r="L9" s="6">
        <f t="shared" si="2"/>
        <v>0.967741935483871</v>
      </c>
      <c r="M9" s="7">
        <f t="shared" si="3"/>
        <v>1.1295210166177909</v>
      </c>
      <c r="N9" s="3">
        <f t="shared" ref="N9:N16" si="5">C9+G9</f>
        <v>2176.583333333333</v>
      </c>
      <c r="O9" s="4">
        <f t="shared" si="4"/>
        <v>2406.5</v>
      </c>
      <c r="P9" s="2">
        <f t="shared" ref="P9:P21" si="6">N9+O9</f>
        <v>4583.083333333333</v>
      </c>
      <c r="Q9" s="37">
        <v>622</v>
      </c>
      <c r="R9" s="38">
        <v>3.4993301178992491</v>
      </c>
      <c r="S9" s="39">
        <v>3.8689710610932475</v>
      </c>
      <c r="T9" s="40">
        <v>7.368301178992497</v>
      </c>
      <c r="U9" s="2" t="s">
        <v>10</v>
      </c>
      <c r="V9" s="5">
        <v>0.9180834581551085</v>
      </c>
      <c r="W9" s="6">
        <v>0.92343140730237505</v>
      </c>
      <c r="X9" s="6">
        <v>0.91678354371201498</v>
      </c>
      <c r="Y9" s="7">
        <v>0.96727442730247781</v>
      </c>
      <c r="Z9" s="38">
        <v>3.2625313283208022</v>
      </c>
      <c r="AA9" s="39">
        <v>3.5142857142857142</v>
      </c>
      <c r="AB9" s="40">
        <v>6.7768170426065168</v>
      </c>
    </row>
    <row r="10" spans="1:28" x14ac:dyDescent="0.35">
      <c r="A10" s="2" t="s">
        <v>11</v>
      </c>
      <c r="B10">
        <v>2325</v>
      </c>
      <c r="C10">
        <v>1766.25</v>
      </c>
      <c r="D10">
        <v>465</v>
      </c>
      <c r="E10">
        <v>150</v>
      </c>
      <c r="F10">
        <v>1705</v>
      </c>
      <c r="G10">
        <v>1521.75</v>
      </c>
      <c r="H10">
        <v>0</v>
      </c>
      <c r="I10">
        <v>143</v>
      </c>
      <c r="J10" s="5">
        <f t="shared" si="0"/>
        <v>0.75967741935483868</v>
      </c>
      <c r="K10" s="6">
        <f t="shared" si="1"/>
        <v>0.32258064516129031</v>
      </c>
      <c r="L10" s="6">
        <f t="shared" si="2"/>
        <v>0.89252199413489741</v>
      </c>
      <c r="M10" s="4">
        <v>0</v>
      </c>
      <c r="N10" s="3" t="s">
        <v>25</v>
      </c>
      <c r="O10" s="4" t="s">
        <v>25</v>
      </c>
      <c r="P10" s="2" t="s">
        <v>25</v>
      </c>
      <c r="Q10" s="37">
        <v>87</v>
      </c>
      <c r="R10" s="38">
        <v>37.793103448275865</v>
      </c>
      <c r="S10" s="39">
        <v>3.367816091954023</v>
      </c>
      <c r="T10" s="40">
        <v>41.160919540229884</v>
      </c>
      <c r="U10" s="2" t="s">
        <v>11</v>
      </c>
      <c r="V10" s="5">
        <v>0.85186379928315414</v>
      </c>
      <c r="W10" s="6">
        <v>0.5801075268817204</v>
      </c>
      <c r="X10" s="6">
        <v>1.0634408602150538</v>
      </c>
      <c r="Y10" s="7" t="s">
        <v>25</v>
      </c>
      <c r="Z10" s="38">
        <v>26.906028368794328</v>
      </c>
      <c r="AA10" s="39">
        <v>3.2393617021276597</v>
      </c>
      <c r="AB10" s="40">
        <v>30.145390070921987</v>
      </c>
    </row>
    <row r="11" spans="1:28" x14ac:dyDescent="0.35">
      <c r="A11" s="2" t="s">
        <v>24</v>
      </c>
      <c r="B11">
        <v>1844.5</v>
      </c>
      <c r="C11">
        <v>1787.9166666666667</v>
      </c>
      <c r="D11">
        <v>1705</v>
      </c>
      <c r="E11">
        <v>1969.5</v>
      </c>
      <c r="F11" s="3">
        <v>1364</v>
      </c>
      <c r="G11" s="4">
        <v>1286.5</v>
      </c>
      <c r="H11" s="4">
        <v>1023</v>
      </c>
      <c r="I11" s="2">
        <v>1484</v>
      </c>
      <c r="J11" s="5">
        <f t="shared" si="0"/>
        <v>0.96932321315623027</v>
      </c>
      <c r="K11" s="6">
        <f t="shared" si="1"/>
        <v>1.1551319648093841</v>
      </c>
      <c r="L11" s="6">
        <f t="shared" si="2"/>
        <v>0.94318181818181823</v>
      </c>
      <c r="M11" s="7">
        <f t="shared" si="3"/>
        <v>1.4506353861192571</v>
      </c>
      <c r="N11" s="3">
        <f t="shared" si="5"/>
        <v>3074.416666666667</v>
      </c>
      <c r="O11" s="4">
        <f t="shared" si="4"/>
        <v>3453.5</v>
      </c>
      <c r="P11" s="2">
        <f t="shared" si="6"/>
        <v>6527.916666666667</v>
      </c>
      <c r="Q11" s="37">
        <v>917</v>
      </c>
      <c r="R11" s="38">
        <v>3.352689930934206</v>
      </c>
      <c r="S11" s="39">
        <v>3.7660850599781899</v>
      </c>
      <c r="T11" s="40">
        <v>7.1187749909123959</v>
      </c>
      <c r="U11" s="2" t="s">
        <v>24</v>
      </c>
      <c r="V11" s="5">
        <v>0.89826623322497301</v>
      </c>
      <c r="W11" s="6">
        <v>1.1184682135446142</v>
      </c>
      <c r="X11" s="6">
        <v>0.91041374474053294</v>
      </c>
      <c r="Y11" s="7">
        <v>1.389745987221443</v>
      </c>
      <c r="Z11" s="38">
        <v>3.3488455988455992</v>
      </c>
      <c r="AA11" s="39">
        <v>3.7474747474747474</v>
      </c>
      <c r="AB11" s="40">
        <v>7.0963203463203461</v>
      </c>
    </row>
    <row r="12" spans="1:28" x14ac:dyDescent="0.35">
      <c r="A12" s="2" t="s">
        <v>27</v>
      </c>
      <c r="B12">
        <v>976.5</v>
      </c>
      <c r="C12">
        <v>924.08333333333326</v>
      </c>
      <c r="D12">
        <v>992</v>
      </c>
      <c r="E12">
        <v>836.83333333333326</v>
      </c>
      <c r="F12" s="3">
        <v>682</v>
      </c>
      <c r="G12" s="4">
        <v>682.5</v>
      </c>
      <c r="H12" s="4">
        <v>341</v>
      </c>
      <c r="I12" s="2">
        <v>363</v>
      </c>
      <c r="J12" s="5">
        <f t="shared" si="0"/>
        <v>0.94632189793480104</v>
      </c>
      <c r="K12" s="6">
        <f t="shared" si="1"/>
        <v>0.84358198924731176</v>
      </c>
      <c r="L12" s="6">
        <f t="shared" si="2"/>
        <v>1.000733137829912</v>
      </c>
      <c r="M12" s="7">
        <f t="shared" si="3"/>
        <v>1.064516129032258</v>
      </c>
      <c r="N12" s="3">
        <f t="shared" si="5"/>
        <v>1606.5833333333333</v>
      </c>
      <c r="O12" s="4">
        <f t="shared" si="4"/>
        <v>1199.8333333333333</v>
      </c>
      <c r="P12" s="2">
        <f t="shared" si="6"/>
        <v>2806.4166666666665</v>
      </c>
      <c r="Q12" s="37">
        <v>382</v>
      </c>
      <c r="R12" s="38">
        <v>4.205715532286213</v>
      </c>
      <c r="S12" s="39">
        <v>3.1409249563699824</v>
      </c>
      <c r="T12" s="40">
        <v>7.3466404886561953</v>
      </c>
      <c r="U12" s="2" t="s">
        <v>27</v>
      </c>
      <c r="V12" s="5">
        <v>0.95134849286092027</v>
      </c>
      <c r="W12" s="6">
        <v>0.83088235294117652</v>
      </c>
      <c r="X12" s="6">
        <v>0.95675549322113151</v>
      </c>
      <c r="Y12" s="7">
        <v>1.1129032258064515</v>
      </c>
      <c r="Z12" s="38">
        <v>4.076460481099657</v>
      </c>
      <c r="AA12" s="39">
        <v>3.2796391752577319</v>
      </c>
      <c r="AB12" s="40">
        <v>7.3560996563573893</v>
      </c>
    </row>
    <row r="13" spans="1:28" x14ac:dyDescent="0.35">
      <c r="A13" s="2" t="s">
        <v>12</v>
      </c>
      <c r="B13">
        <v>1844.5</v>
      </c>
      <c r="C13">
        <v>1876.3833333333334</v>
      </c>
      <c r="D13">
        <v>1627.5</v>
      </c>
      <c r="E13">
        <v>1759.4166666666667</v>
      </c>
      <c r="F13" s="3">
        <v>1023</v>
      </c>
      <c r="G13" s="4">
        <v>1023</v>
      </c>
      <c r="H13" s="4">
        <v>1023</v>
      </c>
      <c r="I13" s="2">
        <v>983.5</v>
      </c>
      <c r="J13" s="5">
        <f t="shared" si="0"/>
        <v>1.0172856239269903</v>
      </c>
      <c r="K13" s="6">
        <f t="shared" si="1"/>
        <v>1.0810547875064005</v>
      </c>
      <c r="L13" s="6">
        <f t="shared" si="2"/>
        <v>1</v>
      </c>
      <c r="M13" s="7">
        <f t="shared" si="3"/>
        <v>0.96138807429130013</v>
      </c>
      <c r="N13" s="3">
        <f t="shared" si="5"/>
        <v>2899.3833333333332</v>
      </c>
      <c r="O13" s="4">
        <f>E13+I13</f>
        <v>2742.916666666667</v>
      </c>
      <c r="P13" s="2">
        <f t="shared" si="6"/>
        <v>5642.3</v>
      </c>
      <c r="Q13" s="37">
        <v>709</v>
      </c>
      <c r="R13" s="38">
        <v>4.0893982134461684</v>
      </c>
      <c r="S13" s="39">
        <v>3.8687118006582044</v>
      </c>
      <c r="T13" s="40">
        <v>7.9581100141043724</v>
      </c>
      <c r="U13" s="2" t="s">
        <v>12</v>
      </c>
      <c r="V13" s="5">
        <v>0.99863387978142071</v>
      </c>
      <c r="W13" s="6">
        <v>0.91242335377232742</v>
      </c>
      <c r="X13" s="6">
        <v>0.95652173913043481</v>
      </c>
      <c r="Y13" s="7">
        <v>0.90509583917718561</v>
      </c>
      <c r="Z13" s="38">
        <v>4.0548978644382538</v>
      </c>
      <c r="AA13" s="39">
        <v>3.7315459610027855</v>
      </c>
      <c r="AB13" s="40">
        <v>7.7864438254410393</v>
      </c>
    </row>
    <row r="14" spans="1:28" x14ac:dyDescent="0.35">
      <c r="A14" s="2" t="s">
        <v>13</v>
      </c>
      <c r="B14">
        <v>3345</v>
      </c>
      <c r="C14">
        <v>2725</v>
      </c>
      <c r="D14">
        <v>930</v>
      </c>
      <c r="E14">
        <v>750.25</v>
      </c>
      <c r="F14" s="3">
        <v>2046</v>
      </c>
      <c r="G14" s="4">
        <v>1987.75</v>
      </c>
      <c r="H14" s="4">
        <v>682</v>
      </c>
      <c r="I14" s="2">
        <v>534.5</v>
      </c>
      <c r="J14" s="5">
        <f t="shared" si="0"/>
        <v>0.81464872944693567</v>
      </c>
      <c r="K14" s="6">
        <f t="shared" si="1"/>
        <v>0.80672043010752692</v>
      </c>
      <c r="L14" s="6">
        <f t="shared" si="2"/>
        <v>0.97152981427174978</v>
      </c>
      <c r="M14" s="7">
        <f t="shared" si="3"/>
        <v>0.78372434017595305</v>
      </c>
      <c r="N14" s="3">
        <f t="shared" si="5"/>
        <v>4712.75</v>
      </c>
      <c r="O14" s="4">
        <f>E14+I14</f>
        <v>1284.75</v>
      </c>
      <c r="P14" s="2">
        <f t="shared" si="6"/>
        <v>5997.5</v>
      </c>
      <c r="Q14" s="37">
        <v>546</v>
      </c>
      <c r="R14" s="38">
        <v>8.6314102564102573</v>
      </c>
      <c r="S14" s="39">
        <v>2.3530219780219781</v>
      </c>
      <c r="T14" s="40">
        <v>10.984432234432234</v>
      </c>
      <c r="U14" s="2" t="s">
        <v>13</v>
      </c>
      <c r="V14" s="5">
        <v>0.8286746387643249</v>
      </c>
      <c r="W14" s="6">
        <v>0.92849462365591395</v>
      </c>
      <c r="X14" s="6">
        <v>0.92505702183121541</v>
      </c>
      <c r="Y14" s="7">
        <v>0.89516129032258063</v>
      </c>
      <c r="Z14" s="38">
        <v>9.8616983791402415</v>
      </c>
      <c r="AA14" s="39">
        <v>3.1162790697674421</v>
      </c>
      <c r="AB14" s="40">
        <v>12.977977448907684</v>
      </c>
    </row>
    <row r="15" spans="1:28" s="44" customFormat="1" x14ac:dyDescent="0.35">
      <c r="A15" s="41" t="s">
        <v>14</v>
      </c>
      <c r="B15">
        <v>1844.5</v>
      </c>
      <c r="C15">
        <v>1775.6666666666667</v>
      </c>
      <c r="D15">
        <v>1255.5</v>
      </c>
      <c r="E15">
        <v>1213.2333333333333</v>
      </c>
      <c r="F15" s="3">
        <v>1023</v>
      </c>
      <c r="G15" s="4">
        <v>1082.75</v>
      </c>
      <c r="H15" s="4">
        <v>682</v>
      </c>
      <c r="I15" s="2">
        <v>847</v>
      </c>
      <c r="J15" s="5">
        <f t="shared" si="0"/>
        <v>0.96268184693232139</v>
      </c>
      <c r="K15" s="6">
        <f t="shared" si="1"/>
        <v>0.9663347935749369</v>
      </c>
      <c r="L15" s="6">
        <f t="shared" si="2"/>
        <v>1.0584066471163245</v>
      </c>
      <c r="M15" s="7">
        <f t="shared" si="3"/>
        <v>1.2419354838709677</v>
      </c>
      <c r="N15" s="3">
        <f t="shared" si="5"/>
        <v>2858.416666666667</v>
      </c>
      <c r="O15" s="4">
        <f t="shared" ref="O15:O21" si="7">E15+I15</f>
        <v>2060.2333333333336</v>
      </c>
      <c r="P15" s="2">
        <f t="shared" si="6"/>
        <v>4918.6500000000005</v>
      </c>
      <c r="Q15" s="37">
        <v>740</v>
      </c>
      <c r="R15" s="38">
        <v>3.8627252252252258</v>
      </c>
      <c r="S15" s="39">
        <v>2.7840990990990995</v>
      </c>
      <c r="T15" s="40">
        <v>6.6468243243243235</v>
      </c>
      <c r="U15" s="2" t="s">
        <v>14</v>
      </c>
      <c r="V15" s="5">
        <v>0.95698043363299823</v>
      </c>
      <c r="W15" s="6">
        <v>0.93855261568201043</v>
      </c>
      <c r="X15" s="6">
        <v>1.0128564749883122</v>
      </c>
      <c r="Y15" s="7">
        <v>0.98772791023842921</v>
      </c>
      <c r="Z15" s="38">
        <v>3.7570129870129865</v>
      </c>
      <c r="AA15" s="39">
        <v>2.596082251082251</v>
      </c>
      <c r="AB15" s="40">
        <v>6.3530952380952384</v>
      </c>
    </row>
    <row r="16" spans="1:28" x14ac:dyDescent="0.35">
      <c r="A16" s="2" t="s">
        <v>15</v>
      </c>
      <c r="B16">
        <v>1844.5</v>
      </c>
      <c r="C16">
        <v>1862.1666666666667</v>
      </c>
      <c r="D16">
        <v>1581</v>
      </c>
      <c r="E16">
        <v>1789.25</v>
      </c>
      <c r="F16" s="42">
        <v>1364</v>
      </c>
      <c r="G16" s="43">
        <v>1364.5</v>
      </c>
      <c r="H16" s="43">
        <v>1023</v>
      </c>
      <c r="I16" s="41">
        <v>1287</v>
      </c>
      <c r="J16" s="5">
        <f t="shared" si="0"/>
        <v>1.0095780247582904</v>
      </c>
      <c r="K16" s="6">
        <f t="shared" si="1"/>
        <v>1.131720430107527</v>
      </c>
      <c r="L16" s="6">
        <f t="shared" si="2"/>
        <v>1.0003665689149561</v>
      </c>
      <c r="M16" s="7">
        <f t="shared" si="3"/>
        <v>1.2580645161290323</v>
      </c>
      <c r="N16" s="3">
        <f t="shared" si="5"/>
        <v>3226.666666666667</v>
      </c>
      <c r="O16" s="4">
        <f t="shared" si="7"/>
        <v>3076.25</v>
      </c>
      <c r="P16" s="2">
        <f t="shared" si="6"/>
        <v>6302.916666666667</v>
      </c>
      <c r="Q16" s="37">
        <v>873</v>
      </c>
      <c r="R16" s="38">
        <v>3.6960672012218407</v>
      </c>
      <c r="S16" s="39">
        <v>3.5237686139747995</v>
      </c>
      <c r="T16" s="40">
        <v>7.2198358151966406</v>
      </c>
      <c r="U16" s="41" t="s">
        <v>15</v>
      </c>
      <c r="V16" s="5">
        <v>0.96650802044773487</v>
      </c>
      <c r="W16" s="6">
        <v>1.0486914181375533</v>
      </c>
      <c r="X16" s="6">
        <v>0.94915848527349234</v>
      </c>
      <c r="Y16" s="7">
        <v>1.1210846189808321</v>
      </c>
      <c r="Z16" s="38">
        <v>3.53462962962963</v>
      </c>
      <c r="AA16" s="39">
        <v>3.2466666666666666</v>
      </c>
      <c r="AB16" s="40">
        <v>6.781296296296297</v>
      </c>
    </row>
    <row r="17" spans="1:28" x14ac:dyDescent="0.35">
      <c r="A17" s="2" t="s">
        <v>28</v>
      </c>
      <c r="B17">
        <v>824.6</v>
      </c>
      <c r="C17">
        <v>848.75</v>
      </c>
      <c r="D17">
        <v>372</v>
      </c>
      <c r="E17">
        <v>416.91666666666669</v>
      </c>
      <c r="F17" s="3">
        <v>713</v>
      </c>
      <c r="G17" s="4">
        <v>660</v>
      </c>
      <c r="H17" s="4">
        <v>341</v>
      </c>
      <c r="I17" s="2">
        <v>152.25</v>
      </c>
      <c r="J17" s="5">
        <f t="shared" si="0"/>
        <v>1.0292869269949065</v>
      </c>
      <c r="K17" s="6">
        <f t="shared" si="1"/>
        <v>1.1207437275985663</v>
      </c>
      <c r="L17" s="6">
        <f t="shared" si="2"/>
        <v>0.92566619915848525</v>
      </c>
      <c r="M17" s="7">
        <f t="shared" si="3"/>
        <v>0.44648093841642228</v>
      </c>
      <c r="N17" s="3">
        <f>C17+G17</f>
        <v>1508.75</v>
      </c>
      <c r="O17" s="4">
        <f t="shared" si="7"/>
        <v>569.16666666666674</v>
      </c>
      <c r="P17" s="2">
        <f t="shared" si="6"/>
        <v>2077.916666666667</v>
      </c>
      <c r="Q17" s="37">
        <v>170</v>
      </c>
      <c r="R17" s="38">
        <v>8.875</v>
      </c>
      <c r="S17" s="39">
        <v>3.348039215686275</v>
      </c>
      <c r="T17" s="40">
        <v>12.223039215686276</v>
      </c>
      <c r="U17" s="2" t="s">
        <v>28</v>
      </c>
      <c r="V17" s="5">
        <v>1.0289837496968226</v>
      </c>
      <c r="W17" s="6">
        <v>1.1095430107526882</v>
      </c>
      <c r="X17" s="6">
        <v>0.95652173913043481</v>
      </c>
      <c r="Y17" s="7">
        <v>0.70967741935483875</v>
      </c>
      <c r="Z17" s="38">
        <v>7.288095238095238</v>
      </c>
      <c r="AA17" s="39">
        <v>3.1702380952380951</v>
      </c>
      <c r="AB17" s="40">
        <v>10.458333333333334</v>
      </c>
    </row>
    <row r="18" spans="1:28" s="44" customFormat="1" x14ac:dyDescent="0.35">
      <c r="A18" s="2" t="s">
        <v>23</v>
      </c>
      <c r="B18">
        <v>713</v>
      </c>
      <c r="C18">
        <v>701.5</v>
      </c>
      <c r="D18">
        <v>0</v>
      </c>
      <c r="E18">
        <v>0</v>
      </c>
      <c r="F18" s="3">
        <v>713</v>
      </c>
      <c r="G18" s="4">
        <v>713</v>
      </c>
      <c r="H18" s="4">
        <v>0</v>
      </c>
      <c r="I18" s="2">
        <v>0</v>
      </c>
      <c r="J18" s="5">
        <f>C18/B18</f>
        <v>0.9838709677419355</v>
      </c>
      <c r="K18" s="4">
        <v>0</v>
      </c>
      <c r="L18" s="6">
        <f t="shared" si="2"/>
        <v>1</v>
      </c>
      <c r="M18" s="4">
        <v>0</v>
      </c>
      <c r="N18" s="3">
        <f>C18+G18</f>
        <v>1414.5</v>
      </c>
      <c r="O18" s="4">
        <f t="shared" si="7"/>
        <v>0</v>
      </c>
      <c r="P18" s="2">
        <f t="shared" si="6"/>
        <v>1414.5</v>
      </c>
      <c r="Q18" s="37">
        <v>71</v>
      </c>
      <c r="R18" s="38">
        <v>19.922535211267604</v>
      </c>
      <c r="S18" s="39">
        <v>0</v>
      </c>
      <c r="T18" s="40">
        <v>19.922535211267604</v>
      </c>
      <c r="U18" s="2" t="s">
        <v>23</v>
      </c>
      <c r="V18" s="5">
        <v>0.98457223001402527</v>
      </c>
      <c r="W18" s="6" t="s">
        <v>25</v>
      </c>
      <c r="X18" s="6">
        <v>1.0014025245441796</v>
      </c>
      <c r="Y18" s="7" t="s">
        <v>25</v>
      </c>
      <c r="Z18" s="38">
        <v>20.823529411764707</v>
      </c>
      <c r="AA18" s="39">
        <v>0</v>
      </c>
      <c r="AB18" s="40">
        <v>20.823529411764707</v>
      </c>
    </row>
    <row r="19" spans="1:28" x14ac:dyDescent="0.35">
      <c r="A19" s="2" t="s">
        <v>16</v>
      </c>
      <c r="B19">
        <v>1131.5</v>
      </c>
      <c r="C19">
        <v>1098</v>
      </c>
      <c r="D19">
        <v>945.5</v>
      </c>
      <c r="E19">
        <v>973.5</v>
      </c>
      <c r="F19" s="42">
        <v>713</v>
      </c>
      <c r="G19" s="43">
        <v>683</v>
      </c>
      <c r="H19" s="43">
        <v>682</v>
      </c>
      <c r="I19" s="41">
        <v>679.75</v>
      </c>
      <c r="J19" s="5">
        <f t="shared" si="0"/>
        <v>0.97039328325231988</v>
      </c>
      <c r="K19" s="6">
        <f t="shared" si="1"/>
        <v>1.0296139608672661</v>
      </c>
      <c r="L19" s="6">
        <f t="shared" si="2"/>
        <v>0.95792426367461425</v>
      </c>
      <c r="M19" s="7">
        <f t="shared" si="3"/>
        <v>0.9967008797653959</v>
      </c>
      <c r="N19" s="3">
        <f>C19+G19</f>
        <v>1781</v>
      </c>
      <c r="O19" s="4">
        <f t="shared" si="7"/>
        <v>1653.25</v>
      </c>
      <c r="P19" s="2">
        <f t="shared" si="6"/>
        <v>3434.25</v>
      </c>
      <c r="Q19" s="37">
        <v>497</v>
      </c>
      <c r="R19" s="38">
        <v>3.5835010060362174</v>
      </c>
      <c r="S19" s="39">
        <v>3.3264587525150904</v>
      </c>
      <c r="T19" s="40">
        <v>6.9099597585513077</v>
      </c>
      <c r="U19" s="2" t="s">
        <v>16</v>
      </c>
      <c r="V19" s="5">
        <v>0.8434656741108354</v>
      </c>
      <c r="W19" s="6">
        <v>1.0089899524061343</v>
      </c>
      <c r="X19" s="6">
        <v>0.95652173913043481</v>
      </c>
      <c r="Y19" s="7">
        <v>0.95652173913043481</v>
      </c>
      <c r="Z19" s="38">
        <v>3.2108490566037737</v>
      </c>
      <c r="AA19" s="39">
        <v>3.0867924528301889</v>
      </c>
      <c r="AB19" s="40">
        <v>6.2976415094339622</v>
      </c>
    </row>
    <row r="20" spans="1:28" x14ac:dyDescent="0.35">
      <c r="A20" s="2" t="s">
        <v>29</v>
      </c>
      <c r="B20">
        <v>2604</v>
      </c>
      <c r="C20">
        <v>2563.5666666666666</v>
      </c>
      <c r="D20">
        <v>1333</v>
      </c>
      <c r="E20">
        <v>1330</v>
      </c>
      <c r="F20" s="3">
        <v>2387</v>
      </c>
      <c r="G20" s="4">
        <v>2334.75</v>
      </c>
      <c r="H20" s="4">
        <v>1023.25</v>
      </c>
      <c r="I20" s="2">
        <v>1078.5833333333333</v>
      </c>
      <c r="J20" s="5">
        <f t="shared" si="0"/>
        <v>0.98447260624679978</v>
      </c>
      <c r="K20" s="6">
        <f t="shared" si="1"/>
        <v>0.99774943735933985</v>
      </c>
      <c r="L20" s="6">
        <f t="shared" si="2"/>
        <v>0.97811059907834097</v>
      </c>
      <c r="M20" s="7">
        <f t="shared" si="3"/>
        <v>1.0540760648261258</v>
      </c>
      <c r="N20" s="3">
        <f>C20+G20</f>
        <v>4898.3166666666666</v>
      </c>
      <c r="O20" s="4">
        <f t="shared" si="7"/>
        <v>2408.583333333333</v>
      </c>
      <c r="P20" s="2">
        <f t="shared" si="6"/>
        <v>7306.9</v>
      </c>
      <c r="Q20" s="37">
        <v>743</v>
      </c>
      <c r="R20" s="38">
        <v>6.5926200089726334</v>
      </c>
      <c r="S20" s="39">
        <v>3.2417003140421712</v>
      </c>
      <c r="T20" s="40">
        <v>9.8343203230148042</v>
      </c>
      <c r="U20" s="2" t="s">
        <v>29</v>
      </c>
      <c r="V20" s="5">
        <v>1.0958121109224677</v>
      </c>
      <c r="W20" s="6">
        <v>0.83094948265368229</v>
      </c>
      <c r="X20" s="6">
        <v>1.1093579554308866</v>
      </c>
      <c r="Y20" s="7">
        <v>1.0063113604488079</v>
      </c>
      <c r="Z20" s="38">
        <v>6.2244346733668339</v>
      </c>
      <c r="AA20" s="39">
        <v>3.067211055276382</v>
      </c>
      <c r="AB20" s="40">
        <v>9.2916457286432159</v>
      </c>
    </row>
    <row r="21" spans="1:28" ht="15" thickBot="1" x14ac:dyDescent="0.4">
      <c r="A21" s="2" t="s">
        <v>17</v>
      </c>
      <c r="B21">
        <v>1069.5</v>
      </c>
      <c r="C21">
        <v>1049.5</v>
      </c>
      <c r="D21">
        <v>356.5</v>
      </c>
      <c r="E21">
        <v>335.5</v>
      </c>
      <c r="F21" s="3">
        <v>1069.5</v>
      </c>
      <c r="G21" s="4">
        <v>1064.5</v>
      </c>
      <c r="H21" s="4">
        <v>356.5</v>
      </c>
      <c r="I21" s="2">
        <v>321.5</v>
      </c>
      <c r="J21" s="5">
        <f t="shared" si="0"/>
        <v>0.98129967274427299</v>
      </c>
      <c r="K21" s="6">
        <f t="shared" si="1"/>
        <v>0.94109396914445997</v>
      </c>
      <c r="L21" s="6">
        <f t="shared" si="2"/>
        <v>0.99532491818606827</v>
      </c>
      <c r="M21" s="7">
        <f t="shared" si="3"/>
        <v>0.90182328190743333</v>
      </c>
      <c r="N21" s="3">
        <f>C21+G21</f>
        <v>2114</v>
      </c>
      <c r="O21" s="4">
        <f t="shared" si="7"/>
        <v>657</v>
      </c>
      <c r="P21" s="2">
        <f t="shared" si="6"/>
        <v>2771</v>
      </c>
      <c r="Q21" s="37">
        <v>163</v>
      </c>
      <c r="R21" s="38">
        <v>12.969325153374234</v>
      </c>
      <c r="S21" s="39">
        <v>4.0306748466257671</v>
      </c>
      <c r="T21" s="40">
        <v>17</v>
      </c>
      <c r="U21" s="2" t="s">
        <v>17</v>
      </c>
      <c r="V21" s="5">
        <v>0.98410472183263209</v>
      </c>
      <c r="W21" s="6">
        <v>0.9015691868758916</v>
      </c>
      <c r="X21" s="6">
        <v>0.978494623655914</v>
      </c>
      <c r="Y21" s="7">
        <v>0.9375</v>
      </c>
      <c r="Z21" s="38">
        <v>9.9952380952380953</v>
      </c>
      <c r="AA21" s="39">
        <v>3.1476190476190475</v>
      </c>
      <c r="AB21" s="40">
        <v>13.142857142857142</v>
      </c>
    </row>
    <row r="22" spans="1:28" ht="15" thickTop="1" x14ac:dyDescent="0.35">
      <c r="A22" s="25" t="s">
        <v>2</v>
      </c>
      <c r="B22" s="25">
        <f t="shared" ref="B22:G22" si="8">SUM(B5:B21)</f>
        <v>28844.35</v>
      </c>
      <c r="C22" s="50">
        <f t="shared" si="8"/>
        <v>26830.450000000004</v>
      </c>
      <c r="D22" s="50">
        <f t="shared" si="8"/>
        <v>18956.5</v>
      </c>
      <c r="E22" s="25">
        <f t="shared" si="8"/>
        <v>19356.866666666669</v>
      </c>
      <c r="F22" s="25">
        <f t="shared" si="8"/>
        <v>21281.5</v>
      </c>
      <c r="G22" s="50">
        <f t="shared" si="8"/>
        <v>20817.833333333332</v>
      </c>
      <c r="H22" s="25">
        <f t="shared" ref="H22:I22" si="9">SUM(H5:H21)</f>
        <v>11950.75</v>
      </c>
      <c r="I22" s="25">
        <f t="shared" si="9"/>
        <v>13830.333333333334</v>
      </c>
      <c r="J22" s="28">
        <f>C22/B22</f>
        <v>0.93018043394980321</v>
      </c>
      <c r="K22" s="29">
        <f>E22/D22</f>
        <v>1.0211202841593474</v>
      </c>
      <c r="L22" s="29">
        <f>G22/F22</f>
        <v>0.97821268864193467</v>
      </c>
      <c r="M22" s="30">
        <f>I22/H22</f>
        <v>1.1572774372598651</v>
      </c>
      <c r="N22" s="26">
        <f>SUM(N5:N21)</f>
        <v>44360.283333333333</v>
      </c>
      <c r="O22" s="27">
        <f>SUM(O5:O21)</f>
        <v>32894.199999999997</v>
      </c>
      <c r="P22" s="27">
        <f>SUM(P5:P21)</f>
        <v>77254.483333333323</v>
      </c>
      <c r="Q22" s="31">
        <f>SUM(Q5:Q21)</f>
        <v>9226</v>
      </c>
      <c r="R22" s="33">
        <v>5.2</v>
      </c>
      <c r="S22" s="32">
        <v>3.6069477563407766</v>
      </c>
      <c r="T22" s="36">
        <v>8.8000000000000007</v>
      </c>
      <c r="U22" s="32"/>
      <c r="V22" s="28">
        <v>0.92804858554382608</v>
      </c>
      <c r="W22" s="29">
        <v>0.9796588870425027</v>
      </c>
      <c r="X22" s="29">
        <v>0.97569210254979033</v>
      </c>
      <c r="Y22" s="30">
        <v>1.1248929737250495</v>
      </c>
      <c r="Z22" s="33">
        <v>4.9172067268252668</v>
      </c>
      <c r="AA22" s="32">
        <v>3.5</v>
      </c>
      <c r="AB22" s="36">
        <v>8.4</v>
      </c>
    </row>
    <row r="23" spans="1:28" x14ac:dyDescent="0.35">
      <c r="A23" s="11"/>
      <c r="B23" s="11"/>
      <c r="C23" s="51"/>
      <c r="D23" s="11"/>
      <c r="E23" s="11"/>
      <c r="F23" s="11"/>
      <c r="G23" s="5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53"/>
      <c r="S23" s="53"/>
      <c r="T23" s="53"/>
      <c r="U23" s="53"/>
      <c r="V23" s="52"/>
      <c r="W23" s="52"/>
      <c r="X23" s="52"/>
      <c r="Y23" s="52"/>
      <c r="Z23" s="53"/>
      <c r="AA23" s="53"/>
      <c r="AB23" s="53"/>
    </row>
    <row r="24" spans="1:28" x14ac:dyDescent="0.35">
      <c r="A24" s="13"/>
    </row>
  </sheetData>
  <mergeCells count="15">
    <mergeCell ref="B3:C3"/>
    <mergeCell ref="D3:E3"/>
    <mergeCell ref="F2:I2"/>
    <mergeCell ref="F3:G3"/>
    <mergeCell ref="H3:I3"/>
    <mergeCell ref="B2:E2"/>
    <mergeCell ref="B1:T1"/>
    <mergeCell ref="V2:W2"/>
    <mergeCell ref="X2:Y2"/>
    <mergeCell ref="Z2:AB2"/>
    <mergeCell ref="J2:K2"/>
    <mergeCell ref="L2:M2"/>
    <mergeCell ref="N2:P2"/>
    <mergeCell ref="R2:T2"/>
    <mergeCell ref="U1:AB1"/>
  </mergeCells>
  <conditionalFormatting sqref="J22:M22">
    <cfRule type="cellIs" dxfId="11" priority="133" operator="lessThan">
      <formula>0.9</formula>
    </cfRule>
    <cfRule type="cellIs" dxfId="10" priority="134" operator="greaterThan">
      <formula>1.1</formula>
    </cfRule>
  </conditionalFormatting>
  <conditionalFormatting sqref="J22:M22">
    <cfRule type="cellIs" dxfId="9" priority="136" stopIfTrue="1" operator="greaterThan">
      <formula>1.1</formula>
    </cfRule>
  </conditionalFormatting>
  <conditionalFormatting sqref="V23:Y23 J18 J5:M9 J19:M21 L18 J11:M17 J10:L10">
    <cfRule type="cellIs" dxfId="8" priority="89" operator="greaterThan">
      <formula>1.1</formula>
    </cfRule>
  </conditionalFormatting>
  <conditionalFormatting sqref="J18 J5:M9 J19:M21 L18 J11:M17 J10:L10">
    <cfRule type="cellIs" dxfId="7" priority="43" operator="lessThan">
      <formula>0.9</formula>
    </cfRule>
  </conditionalFormatting>
  <conditionalFormatting sqref="V22:Y22">
    <cfRule type="cellIs" dxfId="6" priority="5" operator="lessThan">
      <formula>0.9</formula>
    </cfRule>
    <cfRule type="cellIs" dxfId="5" priority="6" operator="greaterThan">
      <formula>1.1</formula>
    </cfRule>
  </conditionalFormatting>
  <conditionalFormatting sqref="V22:Y22">
    <cfRule type="cellIs" dxfId="4" priority="7" stopIfTrue="1" operator="greaterThan">
      <formula>1.1</formula>
    </cfRule>
  </conditionalFormatting>
  <conditionalFormatting sqref="V10:X19 Y10:Y15 V5:Y8">
    <cfRule type="cellIs" dxfId="3" priority="4" operator="greaterThan">
      <formula>1.1</formula>
    </cfRule>
  </conditionalFormatting>
  <conditionalFormatting sqref="Y9:Y15 V9:X21 V5:Y8">
    <cfRule type="cellIs" dxfId="2" priority="3" operator="lessThan">
      <formula>0.9</formula>
    </cfRule>
  </conditionalFormatting>
  <conditionalFormatting sqref="Y17:Y19 V20:Y21 V9:Y9">
    <cfRule type="cellIs" dxfId="1" priority="2" operator="greaterThan">
      <formula>1.1</formula>
    </cfRule>
  </conditionalFormatting>
  <conditionalFormatting sqref="Y17:Y21">
    <cfRule type="cellIs" dxfId="0" priority="1" operator="lessThan">
      <formula>0.9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AA938FE962A45A3E19DCBCF209F91" ma:contentTypeVersion="13" ma:contentTypeDescription="Create a new document." ma:contentTypeScope="" ma:versionID="2274d9d90e8ba0473b72ab0d495736bd">
  <xsd:schema xmlns:xsd="http://www.w3.org/2001/XMLSchema" xmlns:xs="http://www.w3.org/2001/XMLSchema" xmlns:p="http://schemas.microsoft.com/office/2006/metadata/properties" xmlns:ns1="http://schemas.microsoft.com/sharepoint/v3" xmlns:ns3="32678723-8c06-45e1-8bd0-318b9868a43d" xmlns:ns4="5789755c-de38-4fe3-9623-40afa3bba1e2" targetNamespace="http://schemas.microsoft.com/office/2006/metadata/properties" ma:root="true" ma:fieldsID="f8428b18b1972f9b77187e724b7ab97a" ns1:_="" ns3:_="" ns4:_="">
    <xsd:import namespace="http://schemas.microsoft.com/sharepoint/v3"/>
    <xsd:import namespace="32678723-8c06-45e1-8bd0-318b9868a43d"/>
    <xsd:import namespace="5789755c-de38-4fe3-9623-40afa3bba1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78723-8c06-45e1-8bd0-318b9868a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9755c-de38-4fe3-9623-40afa3bba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520E1F-B9C6-4CC9-820E-95FE497BA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678723-8c06-45e1-8bd0-318b9868a43d"/>
    <ds:schemaRef ds:uri="5789755c-de38-4fe3-9623-40afa3bba1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250439-A2DF-4ABC-A224-0B5B606E87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2C7E28-C5CD-43A5-A051-84E021C995F7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sharepoint/v3"/>
    <ds:schemaRef ds:uri="http://purl.org/dc/elements/1.1/"/>
    <ds:schemaRef ds:uri="http://schemas.microsoft.com/office/infopath/2007/PartnerControls"/>
    <ds:schemaRef ds:uri="5789755c-de38-4fe3-9623-40afa3bba1e2"/>
    <ds:schemaRef ds:uri="32678723-8c06-45e1-8bd0-318b9868a4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Amrooni</dc:creator>
  <cp:lastModifiedBy>McKenzie Brenda [RCD]</cp:lastModifiedBy>
  <dcterms:created xsi:type="dcterms:W3CDTF">2020-10-14T18:38:48Z</dcterms:created>
  <dcterms:modified xsi:type="dcterms:W3CDTF">2025-02-17T08:23:05Z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0x010100831AA938FE962A45A3E19DCBCF209F91</vt:lpwstr>
  </property>
</Properties>
</file>