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8840" windowHeight="11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L16" i="1" l="1"/>
  <c r="L3" i="1"/>
  <c r="L2" i="1"/>
  <c r="L10" i="1" l="1"/>
  <c r="L9" i="1"/>
  <c r="L11" i="1"/>
  <c r="L7" i="1"/>
  <c r="L8" i="1"/>
  <c r="L6" i="1"/>
  <c r="L19" i="1"/>
  <c r="L17" i="1"/>
  <c r="L12" i="1" l="1"/>
  <c r="L18" i="1" l="1"/>
  <c r="C19" i="1" s="1"/>
</calcChain>
</file>

<file path=xl/sharedStrings.xml><?xml version="1.0" encoding="utf-8"?>
<sst xmlns="http://schemas.openxmlformats.org/spreadsheetml/2006/main" count="44" uniqueCount="43">
  <si>
    <t>Contracted Hours per Week</t>
  </si>
  <si>
    <t>Years Service</t>
  </si>
  <si>
    <t>Entitlement</t>
  </si>
  <si>
    <t>Number of Years Service</t>
  </si>
  <si>
    <t>Leave Period</t>
  </si>
  <si>
    <t>From (dd/mm/yy):</t>
  </si>
  <si>
    <t>To (dd/mm/yy):</t>
  </si>
  <si>
    <t>INSTRUCTIONS:</t>
  </si>
  <si>
    <t>2. Complete the number of full years service that the employee has attained.</t>
  </si>
  <si>
    <t>NOTES:</t>
  </si>
  <si>
    <t>1. Leave entitlement is calculated in hours</t>
  </si>
  <si>
    <t>Including Bank Holiday Entitlement                                                                                   Round up to the nearest half hour</t>
  </si>
  <si>
    <t>Leap Year Calculation</t>
  </si>
  <si>
    <t>From</t>
  </si>
  <si>
    <t>To</t>
  </si>
  <si>
    <t>Relevant Adjustment dependent on dates</t>
  </si>
  <si>
    <t>Adjustment</t>
  </si>
  <si>
    <t>Bank Holidays</t>
  </si>
  <si>
    <t>Number of Bank Holidays in the leave period</t>
  </si>
  <si>
    <t>Bank Holiday Dates</t>
  </si>
  <si>
    <t>New Years Day</t>
  </si>
  <si>
    <t>Good Friday</t>
  </si>
  <si>
    <t>Easter Monday</t>
  </si>
  <si>
    <t>May Bank Holiday</t>
  </si>
  <si>
    <t>Spring Bank Holiday</t>
  </si>
  <si>
    <t>August Bank Holiday</t>
  </si>
  <si>
    <t>Christmas Day</t>
  </si>
  <si>
    <t>Boxing Day</t>
  </si>
  <si>
    <t>Name</t>
  </si>
  <si>
    <t>Leave Calculation</t>
  </si>
  <si>
    <t>WTE</t>
  </si>
  <si>
    <t>Total days</t>
  </si>
  <si>
    <t>BH Proportion</t>
  </si>
  <si>
    <t>4. Complete the number of Bank Holidays which fall within the period - the dates of these will be highlighted in the "Bank Holiday Dates" box below.</t>
  </si>
  <si>
    <r>
      <t xml:space="preserve">1. Complete the number of hours that the employee is contracted to work per week. </t>
    </r>
    <r>
      <rPr>
        <b/>
        <sz val="11"/>
        <rFont val="Calibri"/>
        <family val="2"/>
      </rPr>
      <t>Maximum 37.5 hours.</t>
    </r>
  </si>
  <si>
    <t>Total leave entitlement (hrs)</t>
  </si>
  <si>
    <r>
      <t>2. PART-TIME STAFF ACCRUE ENTITLEMENT TO LEAVE FOR BANK HOLIDAYS</t>
    </r>
    <r>
      <rPr>
        <b/>
        <sz val="8"/>
        <rFont val="Arial"/>
        <family val="2"/>
      </rPr>
      <t xml:space="preserve"> - </t>
    </r>
    <r>
      <rPr>
        <sz val="8"/>
        <rFont val="Arial"/>
        <family val="2"/>
      </rPr>
      <t>ensure that the number of Bank Holidays falling in the leave period is completed regardless of whether the staff would be working on that day or not.</t>
    </r>
  </si>
  <si>
    <t xml:space="preserve">3. Staff who are sick ARE NOT entitled to an additional day off should that absence fall on a Bank Holiday </t>
  </si>
  <si>
    <t>4. For staff who change contracted hours part way through an annual leave year, separate calculations will be required for each period.</t>
  </si>
  <si>
    <t>5. The leave calculator makes an adjustment to accommodate the Leap Year</t>
  </si>
  <si>
    <t>6. Please round up leave to nearest half hour e.g 174.2 = 174.5 Hrs</t>
  </si>
  <si>
    <r>
      <t xml:space="preserve">3. Complete the dates for which you wish to calculate annual leave entitlement. </t>
    </r>
    <r>
      <rPr>
        <b/>
        <sz val="11"/>
        <rFont val="Calibri"/>
        <family val="2"/>
      </rPr>
      <t>(eg. For a 12 month period entries would be 1/4/17 to 31/03/18.)</t>
    </r>
  </si>
  <si>
    <t xml:space="preserve">Annual Leave Calculator - HHFM STAFF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</si>
</sst>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9" x14ac:knownFonts="1"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5" xfId="0" applyFill="1" applyBorder="1"/>
    <xf numFmtId="164" fontId="0" fillId="4" borderId="1" xfId="0" applyNumberFormat="1" applyFill="1" applyBorder="1"/>
    <xf numFmtId="0" fontId="0" fillId="3" borderId="2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3" xfId="0" applyFill="1" applyBorder="1" applyProtection="1">
      <protection locked="0"/>
    </xf>
    <xf numFmtId="165" fontId="0" fillId="0" borderId="4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6" borderId="0" xfId="0" applyFill="1" applyAlignment="1"/>
    <xf numFmtId="0" fontId="1" fillId="6" borderId="0" xfId="0" applyFont="1" applyFill="1" applyBorder="1" applyAlignment="1">
      <alignment vertical="top" wrapText="1"/>
    </xf>
    <xf numFmtId="0" fontId="0" fillId="6" borderId="0" xfId="0" applyFill="1"/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Font="1" applyBorder="1"/>
    <xf numFmtId="0" fontId="0" fillId="0" borderId="0" xfId="0" applyFill="1"/>
    <xf numFmtId="2" fontId="0" fillId="0" borderId="0" xfId="0" applyNumberFormat="1" applyFill="1"/>
    <xf numFmtId="0" fontId="0" fillId="6" borderId="18" xfId="0" applyFill="1" applyBorder="1" applyAlignment="1"/>
    <xf numFmtId="0" fontId="0" fillId="6" borderId="7" xfId="0" applyFill="1" applyBorder="1" applyAlignment="1"/>
    <xf numFmtId="0" fontId="0" fillId="6" borderId="23" xfId="0" applyFill="1" applyBorder="1" applyAlignment="1"/>
    <xf numFmtId="0" fontId="0" fillId="5" borderId="24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center" vertical="center"/>
    </xf>
    <xf numFmtId="164" fontId="6" fillId="7" borderId="11" xfId="0" applyNumberFormat="1" applyFont="1" applyFill="1" applyBorder="1" applyAlignment="1" applyProtection="1">
      <alignment vertical="top" wrapText="1"/>
      <protection locked="0"/>
    </xf>
    <xf numFmtId="164" fontId="6" fillId="7" borderId="12" xfId="0" applyNumberFormat="1" applyFont="1" applyFill="1" applyBorder="1" applyAlignment="1" applyProtection="1">
      <alignment vertical="top" wrapText="1"/>
      <protection locked="0"/>
    </xf>
    <xf numFmtId="0" fontId="4" fillId="6" borderId="12" xfId="0" applyFont="1" applyFill="1" applyBorder="1" applyAlignment="1"/>
    <xf numFmtId="0" fontId="2" fillId="6" borderId="0" xfId="0" applyFont="1" applyFill="1" applyAlignment="1" applyProtection="1">
      <alignment vertical="top"/>
      <protection locked="0"/>
    </xf>
    <xf numFmtId="0" fontId="0" fillId="6" borderId="16" xfId="0" applyFill="1" applyBorder="1"/>
    <xf numFmtId="0" fontId="0" fillId="0" borderId="1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7" xfId="0" applyFill="1" applyBorder="1" applyAlignment="1">
      <alignment horizontal="center" textRotation="90" wrapText="1"/>
    </xf>
    <xf numFmtId="0" fontId="4" fillId="5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0" fillId="3" borderId="20" xfId="0" applyFill="1" applyBorder="1" applyAlignment="1" applyProtection="1">
      <alignment horizontal="center" wrapText="1"/>
      <protection locked="0"/>
    </xf>
    <xf numFmtId="1" fontId="0" fillId="0" borderId="21" xfId="0" applyNumberFormat="1" applyFill="1" applyBorder="1" applyAlignment="1" applyProtection="1">
      <alignment horizontal="center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164" fontId="6" fillId="7" borderId="11" xfId="0" applyNumberFormat="1" applyFont="1" applyFill="1" applyBorder="1" applyAlignment="1" applyProtection="1">
      <alignment horizontal="center" vertical="top" wrapText="1"/>
      <protection locked="0"/>
    </xf>
    <xf numFmtId="164" fontId="6" fillId="7" borderId="0" xfId="0" applyNumberFormat="1" applyFont="1" applyFill="1" applyBorder="1" applyAlignment="1" applyProtection="1">
      <alignment horizontal="center" vertical="top" wrapText="1"/>
      <protection locked="0"/>
    </xf>
    <xf numFmtId="164" fontId="6" fillId="7" borderId="12" xfId="0" applyNumberFormat="1" applyFont="1" applyFill="1" applyBorder="1" applyAlignment="1" applyProtection="1">
      <alignment horizontal="center" vertical="top" wrapText="1"/>
      <protection locked="0"/>
    </xf>
    <xf numFmtId="164" fontId="5" fillId="7" borderId="9" xfId="0" applyNumberFormat="1" applyFont="1" applyFill="1" applyBorder="1" applyAlignment="1" applyProtection="1">
      <alignment horizontal="center" vertical="top"/>
      <protection locked="0"/>
    </xf>
    <xf numFmtId="164" fontId="5" fillId="7" borderId="15" xfId="0" applyNumberFormat="1" applyFont="1" applyFill="1" applyBorder="1" applyAlignment="1" applyProtection="1">
      <alignment horizontal="center" vertical="top"/>
      <protection locked="0"/>
    </xf>
    <xf numFmtId="164" fontId="5" fillId="7" borderId="10" xfId="0" applyNumberFormat="1" applyFont="1" applyFill="1" applyBorder="1" applyAlignment="1" applyProtection="1">
      <alignment horizontal="center" vertical="top"/>
      <protection locked="0"/>
    </xf>
    <xf numFmtId="0" fontId="3" fillId="8" borderId="7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0" xfId="0" applyFill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164" fontId="5" fillId="7" borderId="11" xfId="0" applyNumberFormat="1" applyFont="1" applyFill="1" applyBorder="1" applyAlignment="1" applyProtection="1">
      <alignment horizontal="center" vertical="top"/>
      <protection locked="0"/>
    </xf>
    <xf numFmtId="164" fontId="5" fillId="7" borderId="0" xfId="0" applyNumberFormat="1" applyFont="1" applyFill="1" applyBorder="1" applyAlignment="1" applyProtection="1">
      <alignment horizontal="center" vertical="top"/>
      <protection locked="0"/>
    </xf>
    <xf numFmtId="164" fontId="5" fillId="7" borderId="12" xfId="0" applyNumberFormat="1" applyFont="1" applyFill="1" applyBorder="1" applyAlignment="1" applyProtection="1">
      <alignment horizontal="center" vertical="top"/>
      <protection locked="0"/>
    </xf>
    <xf numFmtId="164" fontId="6" fillId="7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24" xfId="0" applyNumberFormat="1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abSelected="1" topLeftCell="B1" workbookViewId="0">
      <selection activeCell="S11" sqref="S11"/>
    </sheetView>
  </sheetViews>
  <sheetFormatPr defaultRowHeight="15" x14ac:dyDescent="0.25"/>
  <cols>
    <col min="1" max="1" width="9.140625" customWidth="1"/>
    <col min="2" max="2" width="26.5703125" customWidth="1"/>
    <col min="3" max="3" width="22.5703125" customWidth="1"/>
    <col min="4" max="4" width="5.42578125" customWidth="1"/>
    <col min="5" max="5" width="18.140625" customWidth="1"/>
    <col min="6" max="6" width="18.85546875" customWidth="1"/>
    <col min="7" max="7" width="19.28515625" bestFit="1" customWidth="1"/>
    <col min="8" max="8" width="9.140625" hidden="1" customWidth="1"/>
    <col min="9" max="9" width="9.140625" style="14" hidden="1" customWidth="1"/>
    <col min="10" max="10" width="11.5703125" style="14" hidden="1" customWidth="1"/>
    <col min="11" max="11" width="12.28515625" style="16" hidden="1" customWidth="1"/>
    <col min="12" max="12" width="10.7109375" style="16" hidden="1" customWidth="1"/>
    <col min="13" max="13" width="9.140625" style="16" hidden="1" customWidth="1"/>
    <col min="14" max="14" width="9.140625" hidden="1" customWidth="1"/>
    <col min="17" max="33" width="9.140625" style="12"/>
  </cols>
  <sheetData>
    <row r="1" spans="1:16" ht="30.75" thickBot="1" x14ac:dyDescent="0.3">
      <c r="A1" s="57"/>
      <c r="B1" s="58"/>
      <c r="C1" s="58"/>
      <c r="D1" s="10"/>
      <c r="E1" s="10"/>
      <c r="F1" s="10"/>
      <c r="G1" s="10"/>
      <c r="H1" s="20"/>
      <c r="I1" s="13" t="s">
        <v>1</v>
      </c>
      <c r="J1" s="14" t="s">
        <v>2</v>
      </c>
      <c r="K1" s="38" t="s">
        <v>12</v>
      </c>
      <c r="L1" s="39"/>
      <c r="M1" s="39"/>
      <c r="N1" s="12"/>
      <c r="O1" s="12"/>
      <c r="P1" s="12"/>
    </row>
    <row r="2" spans="1:16" ht="15.75" thickBot="1" x14ac:dyDescent="0.3">
      <c r="A2" s="57"/>
      <c r="B2" s="62" t="s">
        <v>42</v>
      </c>
      <c r="C2" s="62"/>
      <c r="D2" s="10"/>
      <c r="E2" s="49" t="s">
        <v>7</v>
      </c>
      <c r="F2" s="50"/>
      <c r="G2" s="51"/>
      <c r="H2" s="20"/>
      <c r="I2" s="14">
        <v>0</v>
      </c>
      <c r="J2" s="14">
        <v>25</v>
      </c>
      <c r="K2" s="16" t="s">
        <v>13</v>
      </c>
      <c r="L2" s="17">
        <f>C11</f>
        <v>0</v>
      </c>
      <c r="N2" s="12"/>
      <c r="O2" s="12"/>
      <c r="P2" s="12"/>
    </row>
    <row r="3" spans="1:16" ht="15.75" customHeight="1" thickBot="1" x14ac:dyDescent="0.3">
      <c r="A3" s="57"/>
      <c r="B3" s="59"/>
      <c r="C3" s="59"/>
      <c r="D3" s="10"/>
      <c r="E3" s="46" t="s">
        <v>34</v>
      </c>
      <c r="F3" s="47"/>
      <c r="G3" s="48"/>
      <c r="H3" s="20"/>
      <c r="I3" s="14">
        <v>1</v>
      </c>
      <c r="J3" s="14">
        <v>25</v>
      </c>
      <c r="K3" s="16" t="s">
        <v>14</v>
      </c>
      <c r="L3" s="17">
        <f>C12</f>
        <v>0</v>
      </c>
      <c r="N3" s="12"/>
      <c r="O3" s="12"/>
      <c r="P3" s="12"/>
    </row>
    <row r="4" spans="1:16" ht="15.75" customHeight="1" thickBot="1" x14ac:dyDescent="0.3">
      <c r="A4" s="57"/>
      <c r="B4" s="3" t="s">
        <v>0</v>
      </c>
      <c r="C4" s="4"/>
      <c r="D4" s="10"/>
      <c r="E4" s="46"/>
      <c r="F4" s="47"/>
      <c r="G4" s="48"/>
      <c r="H4" s="20"/>
      <c r="I4" s="14">
        <v>2</v>
      </c>
      <c r="J4" s="14">
        <v>25</v>
      </c>
      <c r="N4" s="12"/>
      <c r="O4" s="12"/>
      <c r="P4" s="12"/>
    </row>
    <row r="5" spans="1:16" ht="15" hidden="1" customHeight="1" x14ac:dyDescent="0.25">
      <c r="A5" s="57"/>
      <c r="B5" s="5" t="s">
        <v>2</v>
      </c>
      <c r="C5" s="5">
        <f>VLOOKUP(C7,I:J,2,FALSE)</f>
        <v>25</v>
      </c>
      <c r="D5" s="10"/>
      <c r="E5" s="33"/>
      <c r="F5" s="34"/>
      <c r="G5" s="35"/>
      <c r="H5" s="20"/>
      <c r="I5" s="14">
        <v>3</v>
      </c>
      <c r="J5" s="14">
        <v>25</v>
      </c>
      <c r="N5" s="12"/>
      <c r="O5" s="12"/>
      <c r="P5" s="12"/>
    </row>
    <row r="6" spans="1:16" ht="15.75" customHeight="1" thickBot="1" x14ac:dyDescent="0.3">
      <c r="A6" s="57"/>
      <c r="B6" s="60"/>
      <c r="C6" s="60"/>
      <c r="D6" s="10"/>
      <c r="E6" s="46" t="s">
        <v>8</v>
      </c>
      <c r="F6" s="47"/>
      <c r="G6" s="48"/>
      <c r="H6" s="20"/>
      <c r="I6" s="14">
        <v>3</v>
      </c>
      <c r="J6" s="14">
        <v>25</v>
      </c>
      <c r="K6" s="40" t="s">
        <v>15</v>
      </c>
      <c r="L6" s="16" t="str">
        <f>IF(L2&lt;43890,"-1","0")</f>
        <v>-1</v>
      </c>
      <c r="N6" s="12"/>
      <c r="O6" s="12"/>
      <c r="P6" s="12"/>
    </row>
    <row r="7" spans="1:16" ht="15.75" customHeight="1" thickBot="1" x14ac:dyDescent="0.3">
      <c r="A7" s="57"/>
      <c r="B7" s="3" t="s">
        <v>3</v>
      </c>
      <c r="C7" s="4"/>
      <c r="D7" s="10"/>
      <c r="E7" s="46" t="s">
        <v>41</v>
      </c>
      <c r="F7" s="47"/>
      <c r="G7" s="48"/>
      <c r="H7" s="20"/>
      <c r="I7" s="14">
        <v>4</v>
      </c>
      <c r="J7" s="14">
        <v>25</v>
      </c>
      <c r="K7" s="40"/>
      <c r="L7" s="16" t="str">
        <f>IF(L2&gt;43890,"0","0")</f>
        <v>0</v>
      </c>
      <c r="N7" s="12"/>
      <c r="O7" s="12"/>
      <c r="P7" s="12"/>
    </row>
    <row r="8" spans="1:16" ht="15" customHeight="1" x14ac:dyDescent="0.25">
      <c r="A8" s="57"/>
      <c r="B8" s="60"/>
      <c r="C8" s="60"/>
      <c r="D8" s="10"/>
      <c r="E8" s="46"/>
      <c r="F8" s="47"/>
      <c r="G8" s="48"/>
      <c r="H8" s="20"/>
      <c r="I8" s="14">
        <v>5</v>
      </c>
      <c r="J8" s="14">
        <v>25</v>
      </c>
      <c r="K8" s="40"/>
      <c r="L8" s="16" t="str">
        <f>IF(L2=43890,"-1","0")</f>
        <v>0</v>
      </c>
      <c r="N8" s="12"/>
      <c r="O8" s="12"/>
      <c r="P8" s="12"/>
    </row>
    <row r="9" spans="1:16" ht="15.75" thickBot="1" x14ac:dyDescent="0.3">
      <c r="A9" s="57"/>
      <c r="B9" s="61"/>
      <c r="C9" s="61"/>
      <c r="D9" s="10"/>
      <c r="E9" s="46"/>
      <c r="F9" s="47"/>
      <c r="G9" s="48"/>
      <c r="H9" s="20"/>
      <c r="I9" s="14">
        <v>6</v>
      </c>
      <c r="J9" s="14">
        <v>25</v>
      </c>
      <c r="K9" s="40"/>
      <c r="L9" s="16" t="str">
        <f>IF(L3=43890,"-1","0")</f>
        <v>0</v>
      </c>
      <c r="N9" s="12"/>
      <c r="O9" s="12"/>
      <c r="P9" s="12"/>
    </row>
    <row r="10" spans="1:16" ht="15.75" customHeight="1" thickBot="1" x14ac:dyDescent="0.3">
      <c r="A10" s="57"/>
      <c r="B10" s="63" t="s">
        <v>4</v>
      </c>
      <c r="C10" s="63"/>
      <c r="D10" s="10"/>
      <c r="E10" s="46" t="s">
        <v>33</v>
      </c>
      <c r="F10" s="47"/>
      <c r="G10" s="48"/>
      <c r="H10" s="20"/>
      <c r="I10" s="14">
        <v>7</v>
      </c>
      <c r="J10" s="14">
        <v>25</v>
      </c>
      <c r="K10" s="40"/>
      <c r="L10" s="16" t="str">
        <f>IF(L3&lt;43890,"1","0")</f>
        <v>1</v>
      </c>
      <c r="N10" s="12"/>
      <c r="O10" s="12"/>
      <c r="P10" s="12"/>
    </row>
    <row r="11" spans="1:16" ht="15.75" thickBot="1" x14ac:dyDescent="0.3">
      <c r="A11" s="57"/>
      <c r="B11" s="6" t="s">
        <v>5</v>
      </c>
      <c r="C11" s="7"/>
      <c r="D11" s="10"/>
      <c r="E11" s="46"/>
      <c r="F11" s="47"/>
      <c r="G11" s="48"/>
      <c r="H11" s="20"/>
      <c r="I11" s="14">
        <v>8</v>
      </c>
      <c r="J11" s="14">
        <v>25</v>
      </c>
      <c r="K11" s="40"/>
      <c r="L11" s="16" t="str">
        <f>IF(L3&gt;43890,"0","0")</f>
        <v>0</v>
      </c>
      <c r="N11" s="12"/>
      <c r="O11" s="12"/>
      <c r="P11" s="12"/>
    </row>
    <row r="12" spans="1:16" ht="15.75" thickBot="1" x14ac:dyDescent="0.3">
      <c r="A12" s="57"/>
      <c r="B12" s="9" t="s">
        <v>6</v>
      </c>
      <c r="C12" s="8"/>
      <c r="D12" s="10"/>
      <c r="E12" s="64" t="s">
        <v>9</v>
      </c>
      <c r="F12" s="65"/>
      <c r="G12" s="66"/>
      <c r="H12" s="20"/>
      <c r="I12" s="14">
        <v>9</v>
      </c>
      <c r="J12" s="14">
        <v>25</v>
      </c>
      <c r="K12" s="16" t="s">
        <v>16</v>
      </c>
      <c r="L12" s="16">
        <f>SUM(L6+L7+L8+L9+L10+L11)</f>
        <v>0</v>
      </c>
      <c r="N12" s="12"/>
      <c r="O12" s="12"/>
      <c r="P12" s="12"/>
    </row>
    <row r="13" spans="1:16" ht="15.75" customHeight="1" thickBot="1" x14ac:dyDescent="0.3">
      <c r="A13" s="57"/>
      <c r="B13" s="18"/>
      <c r="C13" s="19"/>
      <c r="D13" s="10"/>
      <c r="E13" s="46" t="s">
        <v>10</v>
      </c>
      <c r="F13" s="47"/>
      <c r="G13" s="48"/>
      <c r="H13" s="20"/>
      <c r="I13" s="15">
        <v>10</v>
      </c>
      <c r="J13" s="14">
        <v>25</v>
      </c>
      <c r="N13" s="12"/>
      <c r="O13" s="12"/>
      <c r="P13" s="12"/>
    </row>
    <row r="14" spans="1:16" ht="15.75" customHeight="1" thickBot="1" x14ac:dyDescent="0.3">
      <c r="A14" s="57"/>
      <c r="B14" s="41" t="s">
        <v>17</v>
      </c>
      <c r="C14" s="42"/>
      <c r="D14" s="10"/>
      <c r="E14" s="46" t="s">
        <v>36</v>
      </c>
      <c r="F14" s="47"/>
      <c r="G14" s="48"/>
      <c r="H14" s="20"/>
      <c r="I14" s="14">
        <v>11</v>
      </c>
      <c r="J14" s="14">
        <v>25</v>
      </c>
      <c r="N14" s="12"/>
      <c r="O14" s="12"/>
      <c r="P14" s="12"/>
    </row>
    <row r="15" spans="1:16" ht="19.5" customHeight="1" x14ac:dyDescent="0.25">
      <c r="A15" s="57"/>
      <c r="B15" s="43" t="s">
        <v>18</v>
      </c>
      <c r="C15" s="44"/>
      <c r="D15" s="10"/>
      <c r="E15" s="46"/>
      <c r="F15" s="47"/>
      <c r="G15" s="48"/>
      <c r="H15" s="20"/>
      <c r="I15" s="14">
        <v>12</v>
      </c>
      <c r="J15" s="14">
        <v>25</v>
      </c>
      <c r="K15" s="38" t="s">
        <v>29</v>
      </c>
      <c r="L15" s="39"/>
      <c r="M15" s="39"/>
      <c r="N15" s="12"/>
      <c r="O15" s="12"/>
      <c r="P15" s="12"/>
    </row>
    <row r="16" spans="1:16" ht="15" customHeight="1" thickBot="1" x14ac:dyDescent="0.3">
      <c r="A16" s="57"/>
      <c r="B16" s="43"/>
      <c r="C16" s="45"/>
      <c r="D16" s="10"/>
      <c r="E16" s="46" t="s">
        <v>37</v>
      </c>
      <c r="F16" s="47"/>
      <c r="G16" s="48"/>
      <c r="H16" s="20"/>
      <c r="I16" s="14">
        <v>13</v>
      </c>
      <c r="J16" s="14">
        <v>25</v>
      </c>
      <c r="K16" s="16" t="s">
        <v>30</v>
      </c>
      <c r="L16" s="16">
        <f>C4/37.5</f>
        <v>0</v>
      </c>
      <c r="N16" s="12"/>
      <c r="O16" s="12"/>
      <c r="P16" s="12"/>
    </row>
    <row r="17" spans="1:16" ht="15" customHeight="1" x14ac:dyDescent="0.25">
      <c r="A17" s="57"/>
      <c r="B17" s="57"/>
      <c r="C17" s="57"/>
      <c r="D17" s="10"/>
      <c r="E17" s="46"/>
      <c r="F17" s="47"/>
      <c r="G17" s="48"/>
      <c r="H17" s="20"/>
      <c r="I17" s="14">
        <v>14</v>
      </c>
      <c r="J17" s="14">
        <v>25</v>
      </c>
      <c r="L17" s="16">
        <f>C5*7.5</f>
        <v>187.5</v>
      </c>
      <c r="N17" s="12"/>
      <c r="O17" s="12"/>
      <c r="P17" s="12"/>
    </row>
    <row r="18" spans="1:16" ht="15" customHeight="1" thickBot="1" x14ac:dyDescent="0.3">
      <c r="A18" s="57"/>
      <c r="B18" s="58"/>
      <c r="C18" s="58"/>
      <c r="D18" s="10"/>
      <c r="E18" s="46" t="s">
        <v>38</v>
      </c>
      <c r="F18" s="47"/>
      <c r="G18" s="48"/>
      <c r="H18" s="20"/>
      <c r="I18" s="14">
        <v>15</v>
      </c>
      <c r="J18" s="14">
        <v>25</v>
      </c>
      <c r="K18" s="16" t="s">
        <v>31</v>
      </c>
      <c r="L18" s="16">
        <f>C12-C11+L12+1</f>
        <v>1</v>
      </c>
      <c r="N18" s="12"/>
      <c r="O18" s="12"/>
      <c r="P18" s="12"/>
    </row>
    <row r="19" spans="1:16" ht="15.75" customHeight="1" thickBot="1" x14ac:dyDescent="0.3">
      <c r="A19" s="57"/>
      <c r="B19" s="1" t="s">
        <v>35</v>
      </c>
      <c r="C19" s="2">
        <f>(L16*L17*L18/365)+L19</f>
        <v>0</v>
      </c>
      <c r="D19" s="10"/>
      <c r="E19" s="46"/>
      <c r="F19" s="47"/>
      <c r="G19" s="48"/>
      <c r="H19" s="20"/>
      <c r="I19" s="14">
        <v>16</v>
      </c>
      <c r="J19" s="14">
        <v>25</v>
      </c>
      <c r="K19" s="16" t="s">
        <v>32</v>
      </c>
      <c r="L19" s="16">
        <f>7.5*C15*L16</f>
        <v>0</v>
      </c>
      <c r="N19" s="12"/>
      <c r="O19" s="12"/>
      <c r="P19" s="12"/>
    </row>
    <row r="20" spans="1:16" ht="15" customHeight="1" x14ac:dyDescent="0.25">
      <c r="A20" s="57"/>
      <c r="B20" s="52" t="s">
        <v>11</v>
      </c>
      <c r="C20" s="52"/>
      <c r="D20" s="10"/>
      <c r="E20" s="46" t="s">
        <v>39</v>
      </c>
      <c r="F20" s="47"/>
      <c r="G20" s="48"/>
      <c r="H20" s="20"/>
      <c r="I20" s="14">
        <v>17</v>
      </c>
      <c r="J20" s="14">
        <v>25</v>
      </c>
      <c r="N20" s="12"/>
      <c r="O20" s="12"/>
      <c r="P20" s="12"/>
    </row>
    <row r="21" spans="1:16" ht="15" customHeight="1" thickBot="1" x14ac:dyDescent="0.3">
      <c r="A21" s="57"/>
      <c r="B21" s="53"/>
      <c r="C21" s="53"/>
      <c r="D21" s="10"/>
      <c r="E21" s="67" t="s">
        <v>40</v>
      </c>
      <c r="F21" s="68"/>
      <c r="G21" s="69"/>
      <c r="H21" s="20"/>
      <c r="I21" s="14">
        <v>18</v>
      </c>
      <c r="J21" s="14">
        <v>25</v>
      </c>
      <c r="N21" s="12"/>
      <c r="O21" s="12"/>
      <c r="P21" s="12"/>
    </row>
    <row r="22" spans="1:16" ht="15" customHeight="1" x14ac:dyDescent="0.25">
      <c r="A22" s="57"/>
      <c r="B22" s="11"/>
      <c r="C22" s="11"/>
      <c r="D22" s="10"/>
      <c r="E22" s="10"/>
      <c r="F22" s="10"/>
      <c r="G22" s="10"/>
      <c r="H22" s="20"/>
      <c r="I22" s="14">
        <v>19</v>
      </c>
      <c r="J22" s="14">
        <v>25</v>
      </c>
      <c r="N22" s="12"/>
      <c r="O22" s="12"/>
      <c r="P22" s="12"/>
    </row>
    <row r="23" spans="1:16" ht="15.75" thickBot="1" x14ac:dyDescent="0.3">
      <c r="A23" s="57"/>
      <c r="B23" s="11"/>
      <c r="C23" s="11"/>
      <c r="D23" s="10"/>
      <c r="E23" s="10"/>
      <c r="F23" s="10"/>
      <c r="G23" s="10"/>
      <c r="H23" s="20"/>
      <c r="I23" s="14">
        <v>20</v>
      </c>
      <c r="J23" s="14">
        <v>25</v>
      </c>
      <c r="N23" s="12"/>
      <c r="O23" s="12"/>
      <c r="P23" s="12"/>
    </row>
    <row r="24" spans="1:16" ht="15" customHeight="1" x14ac:dyDescent="0.25">
      <c r="A24" s="57"/>
      <c r="B24" s="54" t="s">
        <v>19</v>
      </c>
      <c r="C24" s="55"/>
      <c r="D24" s="55"/>
      <c r="E24" s="55"/>
      <c r="F24" s="55"/>
      <c r="G24" s="56"/>
      <c r="H24" s="20"/>
      <c r="I24" s="14">
        <v>21</v>
      </c>
      <c r="J24" s="14">
        <v>25</v>
      </c>
      <c r="N24" s="12"/>
      <c r="O24" s="12"/>
      <c r="P24" s="12"/>
    </row>
    <row r="25" spans="1:16" ht="15.75" thickBot="1" x14ac:dyDescent="0.3">
      <c r="A25" s="57"/>
      <c r="B25" s="21">
        <v>2019</v>
      </c>
      <c r="C25" s="21">
        <v>2020</v>
      </c>
      <c r="D25" s="21"/>
      <c r="E25" s="21">
        <v>2021</v>
      </c>
      <c r="F25" s="21">
        <v>2022</v>
      </c>
      <c r="G25" s="22" t="s">
        <v>28</v>
      </c>
      <c r="H25" s="20"/>
      <c r="I25" s="14">
        <v>22</v>
      </c>
      <c r="J25" s="14">
        <v>25</v>
      </c>
      <c r="N25" s="12"/>
      <c r="O25" s="12"/>
      <c r="P25" s="12"/>
    </row>
    <row r="26" spans="1:16" x14ac:dyDescent="0.25">
      <c r="A26" s="57"/>
      <c r="B26" s="31">
        <v>43466</v>
      </c>
      <c r="C26" s="31">
        <v>43831</v>
      </c>
      <c r="D26" s="30"/>
      <c r="E26" s="31">
        <v>44197</v>
      </c>
      <c r="F26" s="31">
        <v>44562</v>
      </c>
      <c r="G26" s="23" t="s">
        <v>20</v>
      </c>
      <c r="H26" s="20"/>
      <c r="I26" s="14">
        <v>23</v>
      </c>
      <c r="J26" s="14">
        <v>25</v>
      </c>
      <c r="N26" s="12"/>
      <c r="O26" s="12"/>
      <c r="P26" s="12"/>
    </row>
    <row r="27" spans="1:16" x14ac:dyDescent="0.25">
      <c r="A27" s="57"/>
      <c r="B27" s="26">
        <v>43574</v>
      </c>
      <c r="C27" s="26">
        <v>43931</v>
      </c>
      <c r="D27" s="30"/>
      <c r="E27" s="26">
        <v>44288</v>
      </c>
      <c r="F27" s="26">
        <v>44666</v>
      </c>
      <c r="G27" s="24" t="s">
        <v>21</v>
      </c>
      <c r="H27" s="20"/>
      <c r="I27" s="14">
        <v>24</v>
      </c>
      <c r="J27" s="14">
        <v>25</v>
      </c>
      <c r="N27" s="12"/>
      <c r="O27" s="12"/>
      <c r="P27" s="12"/>
    </row>
    <row r="28" spans="1:16" x14ac:dyDescent="0.25">
      <c r="A28" s="57"/>
      <c r="B28" s="26">
        <v>43577</v>
      </c>
      <c r="C28" s="26">
        <v>43934</v>
      </c>
      <c r="D28" s="30"/>
      <c r="E28" s="26">
        <v>44291</v>
      </c>
      <c r="F28" s="26">
        <v>44669</v>
      </c>
      <c r="G28" s="24" t="s">
        <v>22</v>
      </c>
      <c r="H28" s="20"/>
      <c r="I28" s="14">
        <v>25</v>
      </c>
      <c r="J28" s="14">
        <v>25</v>
      </c>
      <c r="N28" s="12"/>
      <c r="O28" s="12"/>
      <c r="P28" s="12"/>
    </row>
    <row r="29" spans="1:16" x14ac:dyDescent="0.25">
      <c r="A29" s="57"/>
      <c r="B29" s="26">
        <v>43591</v>
      </c>
      <c r="C29" s="26">
        <v>43955</v>
      </c>
      <c r="D29" s="30"/>
      <c r="E29" s="26">
        <v>44319</v>
      </c>
      <c r="F29" s="26">
        <v>44683</v>
      </c>
      <c r="G29" s="24" t="s">
        <v>23</v>
      </c>
      <c r="H29" s="20"/>
      <c r="I29" s="14">
        <v>26</v>
      </c>
      <c r="J29" s="14">
        <v>25</v>
      </c>
      <c r="N29" s="12"/>
      <c r="O29" s="12"/>
      <c r="P29" s="12"/>
    </row>
    <row r="30" spans="1:16" ht="15" customHeight="1" x14ac:dyDescent="0.25">
      <c r="A30" s="57"/>
      <c r="B30" s="26">
        <v>43612</v>
      </c>
      <c r="C30" s="26">
        <v>43976</v>
      </c>
      <c r="D30" s="30"/>
      <c r="E30" s="26">
        <v>44347</v>
      </c>
      <c r="F30" s="26">
        <v>44711</v>
      </c>
      <c r="G30" s="24" t="s">
        <v>24</v>
      </c>
      <c r="H30" s="20"/>
      <c r="I30" s="14">
        <v>27</v>
      </c>
      <c r="J30" s="14">
        <v>25</v>
      </c>
      <c r="N30" s="12"/>
      <c r="O30" s="12"/>
      <c r="P30" s="12"/>
    </row>
    <row r="31" spans="1:16" x14ac:dyDescent="0.25">
      <c r="A31" s="57"/>
      <c r="B31" s="26">
        <v>43703</v>
      </c>
      <c r="C31" s="26">
        <v>44074</v>
      </c>
      <c r="D31" s="30"/>
      <c r="E31" s="26">
        <v>44438</v>
      </c>
      <c r="F31" s="26">
        <v>44803</v>
      </c>
      <c r="G31" s="24" t="s">
        <v>25</v>
      </c>
      <c r="H31" s="20"/>
      <c r="I31" s="14">
        <v>28</v>
      </c>
      <c r="J31" s="14">
        <v>25</v>
      </c>
      <c r="N31" s="12"/>
      <c r="O31" s="12"/>
      <c r="P31" s="12"/>
    </row>
    <row r="32" spans="1:16" ht="15" customHeight="1" x14ac:dyDescent="0.25">
      <c r="A32" s="57"/>
      <c r="B32" s="26">
        <v>43824</v>
      </c>
      <c r="C32" s="26">
        <v>44190</v>
      </c>
      <c r="D32" s="30"/>
      <c r="E32" s="26">
        <v>44555</v>
      </c>
      <c r="F32" s="26">
        <v>44920</v>
      </c>
      <c r="G32" s="24" t="s">
        <v>26</v>
      </c>
      <c r="H32" s="20"/>
      <c r="I32" s="14">
        <v>29</v>
      </c>
      <c r="J32" s="14">
        <v>25</v>
      </c>
      <c r="N32" s="12"/>
      <c r="O32" s="12"/>
      <c r="P32" s="12"/>
    </row>
    <row r="33" spans="1:16" ht="15.75" thickBot="1" x14ac:dyDescent="0.3">
      <c r="A33" s="57"/>
      <c r="B33" s="27">
        <v>43825</v>
      </c>
      <c r="C33" s="27">
        <v>44191</v>
      </c>
      <c r="D33" s="32"/>
      <c r="E33" s="27">
        <v>44556</v>
      </c>
      <c r="F33" s="27">
        <v>44921</v>
      </c>
      <c r="G33" s="25" t="s">
        <v>27</v>
      </c>
      <c r="H33" s="20"/>
      <c r="I33" s="14">
        <v>30</v>
      </c>
      <c r="J33" s="14">
        <v>25</v>
      </c>
      <c r="N33" s="12"/>
      <c r="O33" s="12"/>
      <c r="P33" s="12"/>
    </row>
    <row r="34" spans="1:16" x14ac:dyDescent="0.25">
      <c r="A34" s="57"/>
      <c r="B34" s="28"/>
      <c r="C34" s="28"/>
      <c r="D34" s="29"/>
      <c r="E34" s="29"/>
      <c r="F34" s="29"/>
      <c r="G34" s="10"/>
      <c r="H34" s="20"/>
      <c r="I34" s="14">
        <v>31</v>
      </c>
      <c r="J34" s="14">
        <v>25</v>
      </c>
      <c r="N34" s="12"/>
      <c r="O34" s="12"/>
      <c r="P34" s="12"/>
    </row>
    <row r="35" spans="1:16" x14ac:dyDescent="0.25">
      <c r="A35" s="57"/>
      <c r="B35" s="11"/>
      <c r="C35" s="11"/>
      <c r="D35" s="10"/>
      <c r="E35" s="10"/>
      <c r="F35" s="10"/>
      <c r="G35" s="10"/>
      <c r="H35" s="20"/>
      <c r="I35" s="14">
        <v>32</v>
      </c>
      <c r="J35" s="14">
        <v>25</v>
      </c>
      <c r="N35" s="12"/>
      <c r="O35" s="12"/>
      <c r="P35" s="12"/>
    </row>
    <row r="36" spans="1:16" x14ac:dyDescent="0.25">
      <c r="A36" s="57"/>
      <c r="B36" s="11"/>
      <c r="C36" s="11"/>
      <c r="D36" s="10"/>
      <c r="E36" s="10"/>
      <c r="F36" s="10"/>
      <c r="G36" s="10"/>
      <c r="H36" s="20"/>
      <c r="I36" s="14">
        <v>33</v>
      </c>
      <c r="J36" s="14">
        <v>25</v>
      </c>
      <c r="N36" s="12"/>
      <c r="O36" s="12"/>
      <c r="P36" s="12"/>
    </row>
    <row r="37" spans="1:16" x14ac:dyDescent="0.25">
      <c r="A37" s="57"/>
      <c r="B37" s="11"/>
      <c r="C37" s="11"/>
      <c r="D37" s="10"/>
      <c r="E37" s="10"/>
      <c r="F37" s="10"/>
      <c r="G37" s="10"/>
      <c r="H37" s="20"/>
      <c r="I37" s="14">
        <v>34</v>
      </c>
      <c r="J37" s="14">
        <v>25</v>
      </c>
      <c r="N37" s="12"/>
      <c r="O37" s="12"/>
      <c r="P37" s="12"/>
    </row>
    <row r="38" spans="1:16" s="12" customFormat="1" x14ac:dyDescent="0.25">
      <c r="B38" s="11"/>
      <c r="C38" s="11"/>
      <c r="G38" s="36"/>
      <c r="I38" s="14">
        <v>35</v>
      </c>
      <c r="J38" s="14">
        <v>25</v>
      </c>
    </row>
    <row r="39" spans="1:16" s="12" customFormat="1" x14ac:dyDescent="0.25">
      <c r="B39" s="11"/>
      <c r="C39" s="11"/>
      <c r="G39" s="36"/>
      <c r="I39" s="37">
        <v>36</v>
      </c>
      <c r="J39" s="14">
        <v>25</v>
      </c>
    </row>
    <row r="40" spans="1:16" s="12" customFormat="1" x14ac:dyDescent="0.25">
      <c r="B40" s="11"/>
      <c r="C40" s="11"/>
      <c r="G40" s="36"/>
      <c r="I40" s="37">
        <v>37</v>
      </c>
      <c r="J40" s="14">
        <v>25</v>
      </c>
    </row>
    <row r="41" spans="1:16" s="12" customFormat="1" x14ac:dyDescent="0.25">
      <c r="B41" s="11"/>
      <c r="C41" s="11"/>
      <c r="I41" s="37">
        <v>38</v>
      </c>
      <c r="J41" s="14">
        <v>25</v>
      </c>
    </row>
    <row r="42" spans="1:16" s="12" customFormat="1" x14ac:dyDescent="0.25">
      <c r="I42" s="37">
        <v>39</v>
      </c>
      <c r="J42" s="14">
        <v>25</v>
      </c>
    </row>
    <row r="43" spans="1:16" s="12" customFormat="1" x14ac:dyDescent="0.25">
      <c r="I43" s="37">
        <v>40</v>
      </c>
      <c r="J43" s="14">
        <v>25</v>
      </c>
    </row>
    <row r="44" spans="1:16" s="12" customFormat="1" x14ac:dyDescent="0.25">
      <c r="I44" s="37">
        <v>41</v>
      </c>
      <c r="J44" s="14">
        <v>25</v>
      </c>
    </row>
    <row r="45" spans="1:16" s="12" customFormat="1" x14ac:dyDescent="0.25">
      <c r="I45" s="37">
        <v>42</v>
      </c>
      <c r="J45" s="14">
        <v>25</v>
      </c>
    </row>
    <row r="46" spans="1:16" s="12" customFormat="1" x14ac:dyDescent="0.25">
      <c r="I46" s="37">
        <v>43</v>
      </c>
      <c r="J46" s="14">
        <v>25</v>
      </c>
    </row>
    <row r="47" spans="1:16" s="12" customFormat="1" x14ac:dyDescent="0.25">
      <c r="I47" s="37">
        <v>44</v>
      </c>
      <c r="J47" s="14">
        <v>25</v>
      </c>
    </row>
    <row r="48" spans="1:16" s="12" customFormat="1" x14ac:dyDescent="0.25">
      <c r="I48" s="37">
        <v>45</v>
      </c>
      <c r="J48" s="14">
        <v>25</v>
      </c>
    </row>
    <row r="49" spans="9:10" s="12" customFormat="1" x14ac:dyDescent="0.25">
      <c r="I49" s="37">
        <v>46</v>
      </c>
      <c r="J49" s="14">
        <v>25</v>
      </c>
    </row>
    <row r="50" spans="9:10" s="12" customFormat="1" x14ac:dyDescent="0.25">
      <c r="I50" s="37">
        <v>47</v>
      </c>
      <c r="J50" s="14">
        <v>25</v>
      </c>
    </row>
    <row r="51" spans="9:10" s="12" customFormat="1" x14ac:dyDescent="0.25">
      <c r="I51" s="37">
        <v>48</v>
      </c>
      <c r="J51" s="14">
        <v>25</v>
      </c>
    </row>
    <row r="52" spans="9:10" s="12" customFormat="1" x14ac:dyDescent="0.25">
      <c r="I52" s="37">
        <v>49</v>
      </c>
      <c r="J52" s="14">
        <v>25</v>
      </c>
    </row>
    <row r="53" spans="9:10" s="12" customFormat="1" x14ac:dyDescent="0.25">
      <c r="I53" s="37">
        <v>50</v>
      </c>
      <c r="J53" s="14">
        <v>25</v>
      </c>
    </row>
    <row r="54" spans="9:10" s="12" customFormat="1" x14ac:dyDescent="0.25">
      <c r="I54" s="37">
        <v>51</v>
      </c>
      <c r="J54" s="14">
        <v>25</v>
      </c>
    </row>
    <row r="55" spans="9:10" s="12" customFormat="1" x14ac:dyDescent="0.25">
      <c r="I55" s="37">
        <v>52</v>
      </c>
      <c r="J55" s="14">
        <v>25</v>
      </c>
    </row>
    <row r="56" spans="9:10" s="12" customFormat="1" x14ac:dyDescent="0.25">
      <c r="I56" s="37">
        <v>53</v>
      </c>
      <c r="J56" s="14">
        <v>25</v>
      </c>
    </row>
    <row r="57" spans="9:10" s="12" customFormat="1" x14ac:dyDescent="0.25">
      <c r="I57" s="37">
        <v>54</v>
      </c>
      <c r="J57" s="14">
        <v>25</v>
      </c>
    </row>
    <row r="58" spans="9:10" s="12" customFormat="1" x14ac:dyDescent="0.25">
      <c r="I58" s="37">
        <v>55</v>
      </c>
      <c r="J58" s="14">
        <v>25</v>
      </c>
    </row>
    <row r="59" spans="9:10" s="12" customFormat="1" x14ac:dyDescent="0.25">
      <c r="I59" s="37">
        <v>56</v>
      </c>
      <c r="J59" s="14">
        <v>25</v>
      </c>
    </row>
    <row r="60" spans="9:10" s="12" customFormat="1" x14ac:dyDescent="0.25">
      <c r="I60" s="37">
        <v>57</v>
      </c>
      <c r="J60" s="14">
        <v>25</v>
      </c>
    </row>
    <row r="61" spans="9:10" s="12" customFormat="1" x14ac:dyDescent="0.25">
      <c r="I61" s="37">
        <v>58</v>
      </c>
      <c r="J61" s="14">
        <v>25</v>
      </c>
    </row>
    <row r="62" spans="9:10" s="12" customFormat="1" x14ac:dyDescent="0.25">
      <c r="I62" s="37">
        <v>59</v>
      </c>
      <c r="J62" s="14">
        <v>25</v>
      </c>
    </row>
    <row r="63" spans="9:10" s="12" customFormat="1" x14ac:dyDescent="0.25">
      <c r="I63" s="37">
        <v>60</v>
      </c>
      <c r="J63" s="14">
        <v>25</v>
      </c>
    </row>
    <row r="64" spans="9:10" s="12" customFormat="1" x14ac:dyDescent="0.25">
      <c r="I64" s="37">
        <v>61</v>
      </c>
      <c r="J64" s="14">
        <v>25</v>
      </c>
    </row>
    <row r="65" spans="9:10" s="12" customFormat="1" x14ac:dyDescent="0.25">
      <c r="I65" s="37">
        <v>62</v>
      </c>
      <c r="J65" s="14">
        <v>25</v>
      </c>
    </row>
    <row r="66" spans="9:10" s="12" customFormat="1" x14ac:dyDescent="0.25">
      <c r="I66" s="37">
        <v>63</v>
      </c>
      <c r="J66" s="14">
        <v>25</v>
      </c>
    </row>
    <row r="67" spans="9:10" s="12" customFormat="1" x14ac:dyDescent="0.25">
      <c r="I67" s="37">
        <v>64</v>
      </c>
      <c r="J67" s="14">
        <v>25</v>
      </c>
    </row>
    <row r="68" spans="9:10" s="12" customFormat="1" x14ac:dyDescent="0.25">
      <c r="I68" s="37">
        <v>65</v>
      </c>
      <c r="J68" s="14">
        <v>25</v>
      </c>
    </row>
    <row r="69" spans="9:10" s="12" customFormat="1" x14ac:dyDescent="0.25">
      <c r="I69" s="37">
        <v>66</v>
      </c>
      <c r="J69" s="14">
        <v>25</v>
      </c>
    </row>
    <row r="70" spans="9:10" s="12" customFormat="1" x14ac:dyDescent="0.25">
      <c r="I70" s="37">
        <v>67</v>
      </c>
      <c r="J70" s="14">
        <v>25</v>
      </c>
    </row>
    <row r="71" spans="9:10" s="12" customFormat="1" x14ac:dyDescent="0.25">
      <c r="I71" s="37">
        <v>68</v>
      </c>
      <c r="J71" s="14">
        <v>25</v>
      </c>
    </row>
    <row r="72" spans="9:10" s="12" customFormat="1" x14ac:dyDescent="0.25">
      <c r="I72" s="37">
        <v>69</v>
      </c>
      <c r="J72" s="14">
        <v>25</v>
      </c>
    </row>
    <row r="73" spans="9:10" s="12" customFormat="1" x14ac:dyDescent="0.25">
      <c r="I73" s="37">
        <v>70</v>
      </c>
      <c r="J73" s="14">
        <v>25</v>
      </c>
    </row>
    <row r="74" spans="9:10" s="12" customFormat="1" x14ac:dyDescent="0.25">
      <c r="I74" s="37">
        <v>71</v>
      </c>
      <c r="J74" s="14">
        <v>25</v>
      </c>
    </row>
    <row r="75" spans="9:10" s="12" customFormat="1" x14ac:dyDescent="0.25">
      <c r="I75" s="37">
        <v>72</v>
      </c>
      <c r="J75" s="14">
        <v>25</v>
      </c>
    </row>
    <row r="76" spans="9:10" s="12" customFormat="1" x14ac:dyDescent="0.25">
      <c r="I76" s="37">
        <v>73</v>
      </c>
      <c r="J76" s="14">
        <v>25</v>
      </c>
    </row>
    <row r="77" spans="9:10" s="12" customFormat="1" x14ac:dyDescent="0.25">
      <c r="I77" s="37">
        <v>74</v>
      </c>
      <c r="J77" s="14">
        <v>25</v>
      </c>
    </row>
    <row r="78" spans="9:10" s="12" customFormat="1" x14ac:dyDescent="0.25">
      <c r="I78" s="37">
        <v>75</v>
      </c>
      <c r="J78" s="14">
        <v>25</v>
      </c>
    </row>
    <row r="79" spans="9:10" s="12" customFormat="1" x14ac:dyDescent="0.25">
      <c r="I79" s="37">
        <v>76</v>
      </c>
      <c r="J79" s="14">
        <v>25</v>
      </c>
    </row>
    <row r="80" spans="9:10" s="12" customFormat="1" x14ac:dyDescent="0.25">
      <c r="I80" s="37">
        <v>77</v>
      </c>
      <c r="J80" s="14">
        <v>25</v>
      </c>
    </row>
    <row r="81" spans="9:10" s="12" customFormat="1" x14ac:dyDescent="0.25">
      <c r="I81" s="37">
        <v>78</v>
      </c>
      <c r="J81" s="14">
        <v>25</v>
      </c>
    </row>
    <row r="82" spans="9:10" s="12" customFormat="1" x14ac:dyDescent="0.25">
      <c r="I82" s="37">
        <v>79</v>
      </c>
      <c r="J82" s="14">
        <v>25</v>
      </c>
    </row>
    <row r="83" spans="9:10" s="12" customFormat="1" x14ac:dyDescent="0.25">
      <c r="I83" s="37">
        <v>80</v>
      </c>
      <c r="J83" s="14">
        <v>25</v>
      </c>
    </row>
    <row r="84" spans="9:10" s="12" customFormat="1" x14ac:dyDescent="0.25">
      <c r="I84" s="37">
        <v>81</v>
      </c>
      <c r="J84" s="14">
        <v>25</v>
      </c>
    </row>
    <row r="85" spans="9:10" s="12" customFormat="1" x14ac:dyDescent="0.25">
      <c r="I85" s="37">
        <v>82</v>
      </c>
      <c r="J85" s="14">
        <v>25</v>
      </c>
    </row>
    <row r="86" spans="9:10" s="12" customFormat="1" x14ac:dyDescent="0.25">
      <c r="I86" s="37">
        <v>83</v>
      </c>
      <c r="J86" s="14">
        <v>25</v>
      </c>
    </row>
    <row r="87" spans="9:10" s="12" customFormat="1" x14ac:dyDescent="0.25">
      <c r="I87" s="37">
        <v>84</v>
      </c>
      <c r="J87" s="14">
        <v>25</v>
      </c>
    </row>
    <row r="88" spans="9:10" s="12" customFormat="1" x14ac:dyDescent="0.25">
      <c r="I88" s="37">
        <v>85</v>
      </c>
      <c r="J88" s="14">
        <v>25</v>
      </c>
    </row>
    <row r="89" spans="9:10" s="12" customFormat="1" x14ac:dyDescent="0.25">
      <c r="I89" s="37">
        <v>86</v>
      </c>
      <c r="J89" s="14">
        <v>25</v>
      </c>
    </row>
    <row r="90" spans="9:10" s="12" customFormat="1" x14ac:dyDescent="0.25">
      <c r="I90" s="37">
        <v>87</v>
      </c>
      <c r="J90" s="14">
        <v>25</v>
      </c>
    </row>
    <row r="91" spans="9:10" x14ac:dyDescent="0.25">
      <c r="I91" s="37">
        <v>88</v>
      </c>
      <c r="J91" s="14">
        <v>25</v>
      </c>
    </row>
    <row r="92" spans="9:10" x14ac:dyDescent="0.25">
      <c r="J92" s="14">
        <v>25</v>
      </c>
    </row>
  </sheetData>
  <sheetProtection password="DC37" sheet="1" objects="1" scenarios="1"/>
  <mergeCells count="28">
    <mergeCell ref="B20:C21"/>
    <mergeCell ref="B24:G24"/>
    <mergeCell ref="A1:A37"/>
    <mergeCell ref="B1:C1"/>
    <mergeCell ref="B3:C3"/>
    <mergeCell ref="B6:C6"/>
    <mergeCell ref="B8:C9"/>
    <mergeCell ref="B17:C18"/>
    <mergeCell ref="B2:C2"/>
    <mergeCell ref="B10:C10"/>
    <mergeCell ref="E12:G12"/>
    <mergeCell ref="E20:G20"/>
    <mergeCell ref="E21:G21"/>
    <mergeCell ref="E18:G19"/>
    <mergeCell ref="E16:G17"/>
    <mergeCell ref="K1:M1"/>
    <mergeCell ref="K6:K11"/>
    <mergeCell ref="B14:C14"/>
    <mergeCell ref="B15:B16"/>
    <mergeCell ref="C15:C16"/>
    <mergeCell ref="E13:G13"/>
    <mergeCell ref="E2:G2"/>
    <mergeCell ref="E3:G4"/>
    <mergeCell ref="E6:G6"/>
    <mergeCell ref="E7:G9"/>
    <mergeCell ref="E10:G11"/>
    <mergeCell ref="K15:M15"/>
    <mergeCell ref="E14:G15"/>
  </mergeCells>
  <conditionalFormatting sqref="D26:D33 F26:F33">
    <cfRule type="cellIs" dxfId="3" priority="8" operator="between">
      <formula>$C$11</formula>
      <formula>$C$12</formula>
    </cfRule>
  </conditionalFormatting>
  <conditionalFormatting sqref="C26:C33">
    <cfRule type="cellIs" dxfId="2" priority="3" operator="between">
      <formula>$C$11</formula>
      <formula>$C$12</formula>
    </cfRule>
  </conditionalFormatting>
  <conditionalFormatting sqref="E26:E33">
    <cfRule type="cellIs" dxfId="1" priority="2" operator="between">
      <formula>$C$11</formula>
      <formula>$C$12</formula>
    </cfRule>
  </conditionalFormatting>
  <conditionalFormatting sqref="B26:B33">
    <cfRule type="cellIs" dxfId="0" priority="1" operator="between">
      <formula>$C$11</formula>
      <formula>$C$12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 CRAIG (RCD)</dc:creator>
  <cp:lastModifiedBy>Pugh Liz [RCD]</cp:lastModifiedBy>
  <dcterms:created xsi:type="dcterms:W3CDTF">2014-01-24T14:13:31Z</dcterms:created>
  <dcterms:modified xsi:type="dcterms:W3CDTF">2019-03-28T08:17:35Z</dcterms:modified>
</cp:coreProperties>
</file>